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545" windowWidth="15120" windowHeight="6570"/>
  </bookViews>
  <sheets>
    <sheet name="первый" sheetId="34" r:id="rId1"/>
    <sheet name="второй" sheetId="35" r:id="rId2"/>
    <sheet name="третий" sheetId="54" r:id="rId3"/>
    <sheet name="четвёртый" sheetId="37" r:id="rId4"/>
    <sheet name="пятый" sheetId="55" r:id="rId5"/>
    <sheet name="шестой" sheetId="39" r:id="rId6"/>
    <sheet name="седьмой" sheetId="40" r:id="rId7"/>
    <sheet name="восьмой" sheetId="41" r:id="rId8"/>
    <sheet name="девятый" sheetId="42" r:id="rId9"/>
    <sheet name="десятый" sheetId="43" r:id="rId10"/>
    <sheet name="одиннадцатый" sheetId="44" r:id="rId11"/>
    <sheet name="двенадцатый" sheetId="45" r:id="rId12"/>
    <sheet name="тринадцатый" sheetId="46" r:id="rId13"/>
    <sheet name="четырнадцатый" sheetId="47" r:id="rId14"/>
    <sheet name="Лист1" sheetId="48" r:id="rId15"/>
    <sheet name="Лист2" sheetId="49" r:id="rId16"/>
    <sheet name="Лист3" sheetId="50" r:id="rId17"/>
    <sheet name="Лист5" sheetId="52" r:id="rId18"/>
    <sheet name="Лист4" sheetId="51" r:id="rId19"/>
    <sheet name="Лист6" sheetId="53" r:id="rId20"/>
  </sheets>
  <calcPr calcId="152511"/>
</workbook>
</file>

<file path=xl/calcChain.xml><?xml version="1.0" encoding="utf-8"?>
<calcChain xmlns="http://schemas.openxmlformats.org/spreadsheetml/2006/main">
  <c r="E8" i="42" l="1"/>
  <c r="E10" i="42" s="1"/>
  <c r="E19" i="42"/>
  <c r="E23" i="42"/>
  <c r="E45" i="42"/>
  <c r="E47" i="42" l="1"/>
  <c r="A47" i="46"/>
  <c r="B47" i="46"/>
  <c r="C47" i="46"/>
  <c r="E47" i="46"/>
  <c r="E35" i="45" l="1"/>
  <c r="F35" i="45"/>
  <c r="G35" i="45"/>
  <c r="H35" i="45"/>
  <c r="H10" i="44" l="1"/>
  <c r="I33" i="43"/>
  <c r="H33" i="43"/>
  <c r="G33" i="43"/>
  <c r="F33" i="43"/>
  <c r="E33" i="43"/>
  <c r="H29" i="43"/>
  <c r="F23" i="42"/>
  <c r="H23" i="42"/>
  <c r="I23" i="42"/>
  <c r="G23" i="42"/>
  <c r="H8" i="42"/>
  <c r="G8" i="42"/>
  <c r="F8" i="42"/>
  <c r="I10" i="41"/>
  <c r="A33" i="39"/>
  <c r="B33" i="39"/>
  <c r="C33" i="39"/>
  <c r="E33" i="39"/>
  <c r="D34" i="39"/>
  <c r="A50" i="39"/>
  <c r="B50" i="39"/>
  <c r="C50" i="39"/>
  <c r="E50" i="39"/>
  <c r="A55" i="39"/>
  <c r="B55" i="39"/>
  <c r="C55" i="39"/>
  <c r="D55" i="39"/>
  <c r="E55" i="39"/>
  <c r="H10" i="42" l="1"/>
  <c r="G27" i="55"/>
  <c r="H25" i="55"/>
  <c r="F25" i="55"/>
  <c r="E25" i="55"/>
  <c r="D25" i="55"/>
  <c r="H21" i="55"/>
  <c r="F21" i="55"/>
  <c r="E21" i="55"/>
  <c r="D21" i="55"/>
  <c r="H12" i="55"/>
  <c r="F12" i="55"/>
  <c r="E12" i="55"/>
  <c r="D12" i="55"/>
  <c r="A18" i="39"/>
  <c r="B18" i="39"/>
  <c r="C18" i="39"/>
  <c r="D18" i="39"/>
  <c r="E18" i="39"/>
  <c r="E27" i="55" l="1"/>
  <c r="H27" i="55"/>
  <c r="D27" i="55"/>
  <c r="F27" i="55"/>
  <c r="H53" i="54"/>
  <c r="G53" i="54"/>
  <c r="F53" i="54"/>
  <c r="E53" i="54"/>
  <c r="D53" i="54"/>
  <c r="H23" i="54"/>
  <c r="G23" i="54"/>
  <c r="F23" i="54"/>
  <c r="E23" i="54"/>
  <c r="D23" i="54"/>
  <c r="H19" i="54"/>
  <c r="G19" i="54"/>
  <c r="F19" i="54"/>
  <c r="E19" i="54"/>
  <c r="D19" i="54"/>
  <c r="H10" i="54"/>
  <c r="G10" i="54"/>
  <c r="F10" i="54"/>
  <c r="E10" i="54"/>
  <c r="D10" i="54"/>
  <c r="H22" i="37"/>
  <c r="G22" i="37"/>
  <c r="F22" i="37"/>
  <c r="E22" i="37"/>
  <c r="D22" i="37"/>
  <c r="E55" i="54" l="1"/>
  <c r="G55" i="54"/>
  <c r="D55" i="54"/>
  <c r="F55" i="54"/>
  <c r="H55" i="54"/>
  <c r="I10" i="34"/>
  <c r="H10" i="35" l="1"/>
  <c r="G10" i="35"/>
  <c r="F10" i="35"/>
  <c r="E10" i="35"/>
  <c r="D10" i="35"/>
  <c r="T35" i="49" l="1"/>
  <c r="S35" i="49"/>
  <c r="T35" i="50" l="1"/>
  <c r="T30" i="49" l="1"/>
  <c r="T29" i="49"/>
  <c r="T28" i="49"/>
  <c r="T27" i="49"/>
  <c r="T26" i="49"/>
  <c r="T25" i="49"/>
  <c r="T24" i="49"/>
  <c r="T23" i="49"/>
  <c r="T22" i="49"/>
  <c r="T21" i="49"/>
  <c r="T20" i="49"/>
  <c r="T19" i="49"/>
  <c r="T18" i="49"/>
  <c r="T17" i="49"/>
  <c r="T16" i="49"/>
  <c r="T15" i="49"/>
  <c r="T14" i="49"/>
  <c r="T12" i="49"/>
  <c r="T10" i="49"/>
  <c r="T9" i="49"/>
  <c r="T8" i="49"/>
  <c r="T7" i="49"/>
  <c r="T6" i="49"/>
  <c r="T5" i="49"/>
  <c r="T4" i="49"/>
  <c r="T34" i="50"/>
  <c r="T33" i="50"/>
  <c r="T32" i="50"/>
  <c r="T31" i="50"/>
  <c r="T30" i="50"/>
  <c r="T29" i="50"/>
  <c r="T28" i="50"/>
  <c r="T27" i="50"/>
  <c r="T26" i="50"/>
  <c r="T25" i="50"/>
  <c r="T24" i="50"/>
  <c r="T23" i="50"/>
  <c r="T22" i="50"/>
  <c r="T21" i="50"/>
  <c r="T20" i="50"/>
  <c r="T19" i="50"/>
  <c r="T18" i="50"/>
  <c r="T17" i="50"/>
  <c r="T16" i="50"/>
  <c r="T15" i="50"/>
  <c r="T14" i="50"/>
  <c r="T13" i="50"/>
  <c r="T12" i="50"/>
  <c r="T11" i="50"/>
  <c r="T10" i="50"/>
  <c r="T9" i="50"/>
  <c r="T8" i="50"/>
  <c r="T7" i="50"/>
  <c r="T6" i="50"/>
  <c r="T5" i="50"/>
  <c r="H30" i="45" l="1"/>
  <c r="H31" i="45" s="1"/>
  <c r="H66" i="45" s="1"/>
  <c r="G30" i="45"/>
  <c r="F30" i="45"/>
  <c r="E30" i="45"/>
  <c r="H18" i="44"/>
  <c r="G18" i="44"/>
  <c r="F18" i="44"/>
  <c r="E18" i="44"/>
  <c r="H36" i="45" l="1"/>
  <c r="H19" i="41" l="1"/>
  <c r="E22" i="34" l="1"/>
  <c r="F22" i="34"/>
  <c r="G22" i="34"/>
  <c r="I22" i="34"/>
  <c r="G10" i="34"/>
  <c r="F10" i="34"/>
  <c r="E10" i="34"/>
  <c r="H10" i="34"/>
  <c r="D22" i="46" l="1"/>
  <c r="E22" i="45" l="1"/>
  <c r="F22" i="45"/>
  <c r="G22" i="45"/>
  <c r="H22" i="45"/>
  <c r="E10" i="39" l="1"/>
  <c r="A10" i="39" l="1"/>
  <c r="C10" i="39"/>
  <c r="B10" i="39"/>
  <c r="D10" i="39"/>
  <c r="H56" i="40" l="1"/>
  <c r="M20" i="40" l="1"/>
  <c r="H23" i="44" l="1"/>
  <c r="E59" i="43" l="1"/>
  <c r="F59" i="43"/>
  <c r="G59" i="43"/>
  <c r="H59" i="43"/>
  <c r="I59" i="43"/>
  <c r="H45" i="42" l="1"/>
  <c r="H47" i="42" s="1"/>
  <c r="G45" i="42"/>
  <c r="F45" i="42"/>
  <c r="H80" i="40" l="1"/>
  <c r="F80" i="40"/>
  <c r="M85" i="40" l="1"/>
  <c r="L85" i="40"/>
  <c r="K85" i="40"/>
  <c r="J85" i="40"/>
  <c r="H85" i="40"/>
  <c r="G85" i="40"/>
  <c r="F85" i="40"/>
  <c r="E85" i="40"/>
  <c r="D21" i="35" l="1"/>
  <c r="E21" i="35"/>
  <c r="F21" i="35"/>
  <c r="G21" i="35"/>
  <c r="H21" i="35"/>
  <c r="D25" i="35"/>
  <c r="E25" i="35"/>
  <c r="F25" i="35"/>
  <c r="G25" i="35"/>
  <c r="H25" i="35"/>
  <c r="H28" i="35" l="1"/>
  <c r="F28" i="35"/>
  <c r="D28" i="35"/>
  <c r="G28" i="35"/>
  <c r="E28" i="35"/>
  <c r="H8" i="41" l="1"/>
  <c r="H10" i="41" s="1"/>
  <c r="H60" i="41" s="1"/>
  <c r="E83" i="46" l="1"/>
  <c r="E61" i="46"/>
  <c r="E21" i="46"/>
  <c r="I35" i="45"/>
  <c r="I31" i="45"/>
  <c r="I23" i="45"/>
  <c r="I23" i="44"/>
  <c r="I19" i="44"/>
  <c r="I10" i="44"/>
  <c r="I11" i="43"/>
  <c r="I45" i="42"/>
  <c r="I19" i="42"/>
  <c r="I10" i="42"/>
  <c r="N85" i="40"/>
  <c r="I85" i="40"/>
  <c r="I80" i="40"/>
  <c r="N62" i="40"/>
  <c r="I62" i="40"/>
  <c r="N20" i="40"/>
  <c r="I20" i="40"/>
  <c r="I47" i="42" l="1"/>
  <c r="I53" i="44"/>
  <c r="I66" i="45"/>
  <c r="H18" i="37" l="1"/>
  <c r="H9" i="37"/>
  <c r="E55" i="46" l="1"/>
  <c r="D82" i="46"/>
  <c r="C82" i="46"/>
  <c r="B82" i="46"/>
  <c r="A82" i="46"/>
  <c r="D81" i="46"/>
  <c r="C81" i="46"/>
  <c r="B81" i="46"/>
  <c r="A81" i="46"/>
  <c r="D54" i="46"/>
  <c r="C54" i="46"/>
  <c r="B54" i="46"/>
  <c r="A54" i="46"/>
  <c r="D53" i="46"/>
  <c r="C53" i="46"/>
  <c r="B53" i="46"/>
  <c r="A53" i="46"/>
  <c r="G31" i="45" l="1"/>
  <c r="I29" i="43"/>
  <c r="I61" i="43" s="1"/>
  <c r="G8" i="41"/>
  <c r="F8" i="41"/>
  <c r="E8" i="41"/>
  <c r="F10" i="41" l="1"/>
  <c r="E10" i="41"/>
  <c r="G10" i="41"/>
  <c r="N80" i="40"/>
  <c r="C83" i="46" l="1"/>
  <c r="B83" i="46"/>
  <c r="A83" i="46"/>
  <c r="C61" i="46"/>
  <c r="B61" i="46"/>
  <c r="A61" i="46"/>
  <c r="D55" i="46"/>
  <c r="C34" i="46"/>
  <c r="C55" i="46" s="1"/>
  <c r="B34" i="46"/>
  <c r="B55" i="46" s="1"/>
  <c r="A34" i="46"/>
  <c r="A55" i="46" s="1"/>
  <c r="G23" i="44"/>
  <c r="F23" i="44"/>
  <c r="E23" i="44"/>
  <c r="H19" i="44"/>
  <c r="H53" i="44" s="1"/>
  <c r="G19" i="44"/>
  <c r="F19" i="44"/>
  <c r="E19" i="44"/>
  <c r="D83" i="46" l="1"/>
  <c r="E31" i="45"/>
  <c r="F31" i="45"/>
  <c r="I20" i="41"/>
  <c r="I60" i="41" s="1"/>
  <c r="A21" i="46" l="1"/>
  <c r="B21" i="46"/>
  <c r="C21" i="46"/>
  <c r="G10" i="44"/>
  <c r="G53" i="44" s="1"/>
  <c r="F10" i="44"/>
  <c r="F53" i="44" s="1"/>
  <c r="E10" i="44"/>
  <c r="E53" i="44" s="1"/>
  <c r="E11" i="43"/>
  <c r="F11" i="43"/>
  <c r="G11" i="43"/>
  <c r="H11" i="43"/>
  <c r="H61" i="43" s="1"/>
  <c r="F19" i="42"/>
  <c r="G19" i="42"/>
  <c r="F10" i="42"/>
  <c r="G10" i="42"/>
  <c r="L80" i="40"/>
  <c r="J80" i="40"/>
  <c r="M80" i="40"/>
  <c r="K80" i="40"/>
  <c r="G80" i="40"/>
  <c r="E80" i="40"/>
  <c r="L62" i="40"/>
  <c r="K62" i="40"/>
  <c r="J62" i="40"/>
  <c r="G62" i="40"/>
  <c r="F62" i="40"/>
  <c r="E62" i="40"/>
  <c r="N56" i="40"/>
  <c r="N87" i="40" s="1"/>
  <c r="L56" i="40"/>
  <c r="K56" i="40"/>
  <c r="I56" i="40"/>
  <c r="I87" i="40" s="1"/>
  <c r="G56" i="40"/>
  <c r="F47" i="42" l="1"/>
  <c r="G47" i="42"/>
  <c r="J56" i="40"/>
  <c r="F56" i="40"/>
  <c r="E56" i="40"/>
  <c r="E20" i="41"/>
  <c r="F20" i="41"/>
  <c r="G20" i="41"/>
  <c r="M87" i="40"/>
  <c r="L20" i="40"/>
  <c r="L87" i="40" s="1"/>
  <c r="K20" i="40"/>
  <c r="K87" i="40" s="1"/>
  <c r="J20" i="40"/>
  <c r="E60" i="41" l="1"/>
  <c r="G60" i="41"/>
  <c r="J87" i="40"/>
  <c r="E57" i="39"/>
  <c r="F60" i="41"/>
  <c r="A57" i="39"/>
  <c r="B57" i="39"/>
  <c r="C57" i="39"/>
  <c r="G20" i="40"/>
  <c r="E20" i="40"/>
  <c r="F20" i="40"/>
  <c r="D9" i="37"/>
  <c r="E9" i="37"/>
  <c r="F9" i="37"/>
  <c r="G9" i="37"/>
  <c r="G23" i="45" l="1"/>
  <c r="G66" i="45" s="1"/>
  <c r="F23" i="45"/>
  <c r="F66" i="45" s="1"/>
  <c r="E23" i="45"/>
  <c r="E66" i="45" s="1"/>
  <c r="E29" i="43" l="1"/>
  <c r="E61" i="43" s="1"/>
  <c r="G29" i="43"/>
  <c r="G61" i="43" s="1"/>
  <c r="F29" i="43"/>
  <c r="F61" i="43" s="1"/>
</calcChain>
</file>

<file path=xl/sharedStrings.xml><?xml version="1.0" encoding="utf-8"?>
<sst xmlns="http://schemas.openxmlformats.org/spreadsheetml/2006/main" count="794" uniqueCount="332">
  <si>
    <t>Возрастная категория</t>
  </si>
  <si>
    <t>Наименование блюда</t>
  </si>
  <si>
    <t>Завтрак</t>
  </si>
  <si>
    <t>Хлеб ржаной</t>
  </si>
  <si>
    <t xml:space="preserve"> </t>
  </si>
  <si>
    <t>Полдник</t>
  </si>
  <si>
    <t>Ужин</t>
  </si>
  <si>
    <t>Хлеб пшеничный</t>
  </si>
  <si>
    <t>Макаронные изделия отварные</t>
  </si>
  <si>
    <t>Жаркое по-домашнему</t>
  </si>
  <si>
    <t>Щи из свежей капусты с картофелем</t>
  </si>
  <si>
    <t>Рис припущенный</t>
  </si>
  <si>
    <t>Рыба, тушенная в томате с овощами</t>
  </si>
  <si>
    <t>Обед</t>
  </si>
  <si>
    <t>Курица в соусе с томатом</t>
  </si>
  <si>
    <t>Кофейный напиток с молоком</t>
  </si>
  <si>
    <t>Приём пищи</t>
  </si>
  <si>
    <t>Всего:</t>
  </si>
  <si>
    <t>Выход  г</t>
  </si>
  <si>
    <t>Белки  г</t>
  </si>
  <si>
    <t>Жиры  г</t>
  </si>
  <si>
    <t>Углеводы г</t>
  </si>
  <si>
    <t>Энергоценность  ккал</t>
  </si>
  <si>
    <t>Вит С  мг</t>
  </si>
  <si>
    <t>Белки     г</t>
  </si>
  <si>
    <t>Жиры      г</t>
  </si>
  <si>
    <t>Жиры    г</t>
  </si>
  <si>
    <t>Вит С    мг</t>
  </si>
  <si>
    <t>Вит С     мг</t>
  </si>
  <si>
    <t>Жиры     г</t>
  </si>
  <si>
    <t>2-й ужин</t>
  </si>
  <si>
    <t>Итого за 9-й день</t>
  </si>
  <si>
    <t>Итого за 10-й день</t>
  </si>
  <si>
    <t>Итого за 11-й день</t>
  </si>
  <si>
    <t>Итого за 12-й день</t>
  </si>
  <si>
    <t>Итого за 1-й день</t>
  </si>
  <si>
    <t>Итого за 2-й день</t>
  </si>
  <si>
    <t>Итого за 3 -йдень</t>
  </si>
  <si>
    <t>Итого за 5-й день</t>
  </si>
  <si>
    <t xml:space="preserve">7-й  день </t>
  </si>
  <si>
    <t>Итого за 7-й  день</t>
  </si>
  <si>
    <t>Итого за 8-й  день</t>
  </si>
  <si>
    <t>Углеводы   г</t>
  </si>
  <si>
    <t>Выход   г</t>
  </si>
  <si>
    <t>Углеводы        г</t>
  </si>
  <si>
    <t>Энергоценность       ккал</t>
  </si>
  <si>
    <t>Вит С       мг</t>
  </si>
  <si>
    <t>Жиры       г</t>
  </si>
  <si>
    <t>Белки        г</t>
  </si>
  <si>
    <t>Углеводы      г</t>
  </si>
  <si>
    <t>Вит С      мг</t>
  </si>
  <si>
    <t>Салат из свежих огурцов</t>
  </si>
  <si>
    <t>Чай с вареньем</t>
  </si>
  <si>
    <t>25\10\10</t>
  </si>
  <si>
    <t>Напиток из шиповника</t>
  </si>
  <si>
    <t>Компот из изюма</t>
  </si>
  <si>
    <t xml:space="preserve">Бутерброд с сыром </t>
  </si>
  <si>
    <t>№ 134  Пермь 2013</t>
  </si>
  <si>
    <t>150\20</t>
  </si>
  <si>
    <t>Список использованной литературы.</t>
  </si>
  <si>
    <t>Молоко кипяченое</t>
  </si>
  <si>
    <t>Масло растительное</t>
  </si>
  <si>
    <t>Молоко</t>
  </si>
  <si>
    <t>Масло сливочное</t>
  </si>
  <si>
    <t>Мука пшеничная</t>
  </si>
  <si>
    <t>Макаронные изделия</t>
  </si>
  <si>
    <t>7-11 лет</t>
  </si>
  <si>
    <t>12 лет и старше</t>
  </si>
  <si>
    <t>№ 90                            Пермь  2013</t>
  </si>
  <si>
    <t>1. СанПиН  2.3/2.4.3590-20</t>
  </si>
  <si>
    <t>2. Сборник технологических нормативов, рецептур блюд и кулинарных изделий для</t>
  </si>
  <si>
    <t>школ, школ-интернатов,  детских домов, детских оздоровительных  учреждений,</t>
  </si>
  <si>
    <t>учреждений профессионального образования, специализированных учреждений  для</t>
  </si>
  <si>
    <t>несовершеннолетних, нуждающихся в социальной реабилитации.  Пермь  2013г.</t>
  </si>
  <si>
    <t>3. Сборник рецептур блюд и кулинарных изделий для предприятий  общественного</t>
  </si>
  <si>
    <t>питания при общеобразовательных школах.    Москва  2004г.</t>
  </si>
  <si>
    <t xml:space="preserve">4. Сборник  рецептур блюд и кулинарных изделий для предприятий  общественного </t>
  </si>
  <si>
    <t>питания. "Хлепродинформ".   Москва  1996г.</t>
  </si>
  <si>
    <t>УТВЕРЖДАЮ:</t>
  </si>
  <si>
    <t>Картофельная запеканка с мясом</t>
  </si>
  <si>
    <t>Картофель</t>
  </si>
  <si>
    <t>Компот из чернослива</t>
  </si>
  <si>
    <t>200\50</t>
  </si>
  <si>
    <t>Ванилин</t>
  </si>
  <si>
    <t>Картофельное пюре</t>
  </si>
  <si>
    <t>Сметана</t>
  </si>
  <si>
    <t>100/10</t>
  </si>
  <si>
    <t>1день</t>
  </si>
  <si>
    <t>2день</t>
  </si>
  <si>
    <t>3день</t>
  </si>
  <si>
    <t>4день</t>
  </si>
  <si>
    <t>5день</t>
  </si>
  <si>
    <t>6день</t>
  </si>
  <si>
    <t>7день</t>
  </si>
  <si>
    <t>8день</t>
  </si>
  <si>
    <t>9день</t>
  </si>
  <si>
    <t>10день</t>
  </si>
  <si>
    <t>12день</t>
  </si>
  <si>
    <t>Овощи</t>
  </si>
  <si>
    <t>Фрукты свежие</t>
  </si>
  <si>
    <t>Фрукты(плоды) сухие, в том числе шиповник</t>
  </si>
  <si>
    <t>Мясо 1 категории</t>
  </si>
  <si>
    <t>Цыплята 1 категории</t>
  </si>
  <si>
    <t>Кисломолочные продукты</t>
  </si>
  <si>
    <t>Творог</t>
  </si>
  <si>
    <t>Сыр</t>
  </si>
  <si>
    <t>Кондитерские изделия</t>
  </si>
  <si>
    <t>Чай</t>
  </si>
  <si>
    <t>Какао</t>
  </si>
  <si>
    <t>Кофейный напиток</t>
  </si>
  <si>
    <t>Дрожжи пекарские</t>
  </si>
  <si>
    <t>Крахмал</t>
  </si>
  <si>
    <t>Специи</t>
  </si>
  <si>
    <t>Соль</t>
  </si>
  <si>
    <t xml:space="preserve">Масло сливочное </t>
  </si>
  <si>
    <t>Бутерброд пикантный (гор.)</t>
  </si>
  <si>
    <t>№ 104                       Пермь 2013</t>
  </si>
  <si>
    <t>№ 31           Пермь 2013</t>
  </si>
  <si>
    <t xml:space="preserve">Салат  из свежих помидоров и огурцов </t>
  </si>
  <si>
    <t>Москва 2020 № 54-3с-2020</t>
  </si>
  <si>
    <t xml:space="preserve">Рассольник Ленинградский </t>
  </si>
  <si>
    <t>Москва 2020 № 54-6хн-2020</t>
  </si>
  <si>
    <t>Изюм</t>
  </si>
  <si>
    <t>Сахар- песок</t>
  </si>
  <si>
    <t>№ 348 "Хлебпродинформ" Москва 1997</t>
  </si>
  <si>
    <t>Сацепумс "Парелла"</t>
  </si>
  <si>
    <t>№ 112                       Пермь 2013</t>
  </si>
  <si>
    <t>Овощи натуральные (порц.) помидоры</t>
  </si>
  <si>
    <t xml:space="preserve">№ 382        Пермь 2013 </t>
  </si>
  <si>
    <t>Джем фруктовый (порц.)</t>
  </si>
  <si>
    <t>Масло сливочное (порц.)</t>
  </si>
  <si>
    <t>№133               Пермь 2013</t>
  </si>
  <si>
    <t xml:space="preserve">Борщ с капустой и картофелем и сметаной  </t>
  </si>
  <si>
    <t>Рыба, тушенная в сметанном соусе</t>
  </si>
  <si>
    <t xml:space="preserve">Кисель из свежей клюквы </t>
  </si>
  <si>
    <t>Пром.</t>
  </si>
  <si>
    <t>54-9 гн Москва 2020</t>
  </si>
  <si>
    <t>№ 1             Пермь 2013</t>
  </si>
  <si>
    <t>Язык отварной (порц.)</t>
  </si>
  <si>
    <t>№ 407                           Пермь  2013</t>
  </si>
  <si>
    <t>Бутерброд с отварными мясопродуктами (язык)</t>
  </si>
  <si>
    <t>Чай с молоком и сахаром</t>
  </si>
  <si>
    <t>54-6 гн Москва 2020</t>
  </si>
  <si>
    <t>Компот из вишни</t>
  </si>
  <si>
    <t>54-1 хн Москва 2020</t>
  </si>
  <si>
    <t>Каша из хлопьев овсяных "Геркулес" жидкая</t>
  </si>
  <si>
    <t>54-13 гн Москва 2020</t>
  </si>
  <si>
    <t>№102                             Пермь 2013</t>
  </si>
  <si>
    <t>Джем</t>
  </si>
  <si>
    <t>Бутерброд с джемом</t>
  </si>
  <si>
    <t>№ 104                            Пермь  2013</t>
  </si>
  <si>
    <t>54-16з Москва 2020</t>
  </si>
  <si>
    <t>№ 147           Пермь 2013</t>
  </si>
  <si>
    <t>Каша гречневая рассыпчатая</t>
  </si>
  <si>
    <t>54-10хн  Москва 2020</t>
  </si>
  <si>
    <t>Какао с молоком</t>
  </si>
  <si>
    <t>№ 136            Пермь 2013</t>
  </si>
  <si>
    <t>Свекольник</t>
  </si>
  <si>
    <t>№ 410            Пермь 2013</t>
  </si>
  <si>
    <t>54-5 хн Москва 2020</t>
  </si>
  <si>
    <t>Компот из кураги</t>
  </si>
  <si>
    <t>54-14 з Москва 2020</t>
  </si>
  <si>
    <t>Салат из свеклы с курагой и изюмом</t>
  </si>
  <si>
    <t>№ 140                          Пермь 2013</t>
  </si>
  <si>
    <t>Солянка сборная мясная</t>
  </si>
  <si>
    <t>№ 349                           Пермь 2013</t>
  </si>
  <si>
    <t>№ 654                              Москва 2004</t>
  </si>
  <si>
    <t>Кисель из плодов шиповника (витаминный)</t>
  </si>
  <si>
    <t>№ 112                    Пермь  2013</t>
  </si>
  <si>
    <t>Овощи натуральные (порц.)</t>
  </si>
  <si>
    <t>Напиток  клюквенный</t>
  </si>
  <si>
    <t xml:space="preserve">Сахар </t>
  </si>
  <si>
    <t>№ 5           Пермь 2013</t>
  </si>
  <si>
    <t>№ 434              Пермь 2013</t>
  </si>
  <si>
    <t>Апельсины</t>
  </si>
  <si>
    <t>№ 111        Пермь 2013</t>
  </si>
  <si>
    <t>Салат из свежих помидоров</t>
  </si>
  <si>
    <t>№ 30          Пермь 2013</t>
  </si>
  <si>
    <t>Суп с рыбными консервами (сайра)</t>
  </si>
  <si>
    <t>Сельдь с луком</t>
  </si>
  <si>
    <t xml:space="preserve">Блинчики с джемом </t>
  </si>
  <si>
    <t>Рыба, припущенная в молоке (минтай)</t>
  </si>
  <si>
    <t>№ 342                             Пермь 2013</t>
  </si>
  <si>
    <t>54- 1 т-Москва 2020</t>
  </si>
  <si>
    <t>25/20/10</t>
  </si>
  <si>
    <t>**** Впериод с 1 марта заменяется на 54-13з-2020 "Салат из свеклы отварной"</t>
  </si>
  <si>
    <t>**** В период с 1 марта заменяется 54-12з-2020 "Икра морковная"</t>
  </si>
  <si>
    <t>Салат витаминный ****</t>
  </si>
  <si>
    <t xml:space="preserve">**** В период 1 марта заменяется на №69 Пермь 2013 "Салат картофельный с кукурузой и морковью" </t>
  </si>
  <si>
    <t xml:space="preserve">5. Сборник рецептур блюд и типовых меню  для организации питания детей в </t>
  </si>
  <si>
    <t>образовательных организациях. Новосибирск 2022</t>
  </si>
  <si>
    <t>Наименование групп  пищевой продукции</t>
  </si>
  <si>
    <t xml:space="preserve">Норма  </t>
  </si>
  <si>
    <t>Ведомость контроля за рационом питания  режим питания: пятиразовый: 7-11 лет</t>
  </si>
  <si>
    <t>14 дней</t>
  </si>
  <si>
    <t>1 день</t>
  </si>
  <si>
    <t>11 день</t>
  </si>
  <si>
    <t>13 день</t>
  </si>
  <si>
    <t>14 день</t>
  </si>
  <si>
    <t>Крупы. Бобовые</t>
  </si>
  <si>
    <t xml:space="preserve">Соки </t>
  </si>
  <si>
    <t>Субпродукты</t>
  </si>
  <si>
    <t>Рыба филе</t>
  </si>
  <si>
    <t>Яйцо диетическое</t>
  </si>
  <si>
    <t>Ведомость контроля за рационом питания  режим питания: пятиразовый: 12 лет и старше</t>
  </si>
  <si>
    <t>10 дней</t>
  </si>
  <si>
    <t>в</t>
  </si>
  <si>
    <t>**** В период с 1 марта заменяется на 54-12з-2020  "Икра морковная"</t>
  </si>
  <si>
    <t xml:space="preserve">Государственное  бюджетное общеобразовательное </t>
  </si>
  <si>
    <t>"Сибирский Кадетский Корпус "</t>
  </si>
  <si>
    <t xml:space="preserve">Государственного  бюджетного </t>
  </si>
  <si>
    <t xml:space="preserve">общеобразовательного учреждения </t>
  </si>
  <si>
    <t>"Сибирский Кадетский  Корпус"</t>
  </si>
  <si>
    <t xml:space="preserve">         __________________________   А. Ф. Бахвалов </t>
  </si>
  <si>
    <t>№ 375          Пермь 2013</t>
  </si>
  <si>
    <t>Плов из отварной говядины</t>
  </si>
  <si>
    <t>№374 Пермь 2013</t>
  </si>
  <si>
    <t>№   140        Пермь 2013</t>
  </si>
  <si>
    <t>№243                             Пермь 2013</t>
  </si>
  <si>
    <t>№ 549            Пермь 2013</t>
  </si>
  <si>
    <t>№ 348    Пермь 2013</t>
  </si>
  <si>
    <t>№ 420   Пермь 2013</t>
  </si>
  <si>
    <t>Оладьи с джемом</t>
  </si>
  <si>
    <t>№ 556                              Пермь 2013</t>
  </si>
  <si>
    <t>Картофель отварной</t>
  </si>
  <si>
    <t>Печень говяжья по -строгановски</t>
  </si>
  <si>
    <t>Сердце в соусе</t>
  </si>
  <si>
    <t>№ 408                         Пермь 2013</t>
  </si>
  <si>
    <t>Запеканка пшенная с творогом, молоко сгущеное</t>
  </si>
  <si>
    <t>№ 272            Пермь 2013</t>
  </si>
  <si>
    <t>Кисель из апельсинов</t>
  </si>
  <si>
    <t>Плов из отварной птицы</t>
  </si>
  <si>
    <t>№ 411     Пермь  2013</t>
  </si>
  <si>
    <t>№ 549                 Пермь 2013</t>
  </si>
  <si>
    <t xml:space="preserve">Каша вязкая молочная кукурузная </t>
  </si>
  <si>
    <t>Запеканка рисовая с творогом, молоко сгущеное</t>
  </si>
  <si>
    <t>учреждение.   Новосибирской   области</t>
  </si>
  <si>
    <t xml:space="preserve">    Директор</t>
  </si>
  <si>
    <t>Новосибирской   области</t>
  </si>
  <si>
    <t xml:space="preserve">     "____"                    ___________________ 2023 год.</t>
  </si>
  <si>
    <t>№118 Пермь 2013</t>
  </si>
  <si>
    <t>54-7 с Москва 2020</t>
  </si>
  <si>
    <t>Суп картофельный с макаронными изделиями и курицей</t>
  </si>
  <si>
    <t>200/20</t>
  </si>
  <si>
    <t>Винегрет с растительным маслом</t>
  </si>
  <si>
    <t>№ 149    Пермь 2013</t>
  </si>
  <si>
    <t>№ 297    Пермь 2013</t>
  </si>
  <si>
    <t>Кисель из свежей брусники</t>
  </si>
  <si>
    <t>№ 537                 Пермь 2013</t>
  </si>
  <si>
    <t>Сок в ассортименте</t>
  </si>
  <si>
    <t>120/15</t>
  </si>
  <si>
    <t>Салат из белокачанной капусты****</t>
  </si>
  <si>
    <t>Москва 2020 № 54-1к-2020</t>
  </si>
  <si>
    <t>№118                        Пермь 2013</t>
  </si>
  <si>
    <t>Плоды свежие</t>
  </si>
  <si>
    <t>Запеканка из творога с повидлом</t>
  </si>
  <si>
    <t>№ 537                            Пермь 2013</t>
  </si>
  <si>
    <t>100/20</t>
  </si>
  <si>
    <t>54- 2гн  Москва 2020</t>
  </si>
  <si>
    <t>Чай черный байховый с сахаром</t>
  </si>
  <si>
    <t>№89               Москва 2004</t>
  </si>
  <si>
    <t>54-10 гн Москва 2020</t>
  </si>
  <si>
    <t>Чай с клюквой и сахаром</t>
  </si>
  <si>
    <t>Яйца, г</t>
  </si>
  <si>
    <t>№114                              Пермь 2013</t>
  </si>
  <si>
    <t>№115                              Пермь 2013</t>
  </si>
  <si>
    <t>Соки фруктовые</t>
  </si>
  <si>
    <t>Сырники с молоком сгущенным</t>
  </si>
  <si>
    <t>100\15</t>
  </si>
  <si>
    <t>№96     Пермь 2013</t>
  </si>
  <si>
    <t>№  307                           Пермь  2013</t>
  </si>
  <si>
    <t xml:space="preserve">Омлет натуральный </t>
  </si>
  <si>
    <t>№ 503   Пермь 2013</t>
  </si>
  <si>
    <t>Салат из моркови  ****</t>
  </si>
  <si>
    <t>№19    Москва 2004</t>
  </si>
  <si>
    <t xml:space="preserve">Шницель из говядины, соус красный основноой </t>
  </si>
  <si>
    <t xml:space="preserve">    № 386  Пермь 2013              №465        Пермь 2013</t>
  </si>
  <si>
    <t>54-3 хн Москва 2020</t>
  </si>
  <si>
    <t>№ 534                            Пермь 2013</t>
  </si>
  <si>
    <t>120/20</t>
  </si>
  <si>
    <t>Запеканка из творога с молоком сгущен.</t>
  </si>
  <si>
    <t xml:space="preserve">№ 319        Пермь 2013 </t>
  </si>
  <si>
    <t>№ 114                              Пермь 2013</t>
  </si>
  <si>
    <t>Итого за 4 -йдень</t>
  </si>
  <si>
    <t>Чай со смородиной и сахаром</t>
  </si>
  <si>
    <t>№431                             Пермь 2013</t>
  </si>
  <si>
    <t>Суп картофельный с бобовыми (горох)</t>
  </si>
  <si>
    <t>№ 273                            Пермь  2013</t>
  </si>
  <si>
    <t>Каша пшенная молочная жидкая</t>
  </si>
  <si>
    <t>54-21 гн Москва 2020</t>
  </si>
  <si>
    <t>№243                              Пермь 2013</t>
  </si>
  <si>
    <t>№ 537           Пермь 2013</t>
  </si>
  <si>
    <t>№  315                           Пермь  2013</t>
  </si>
  <si>
    <t>Омлет с сыром</t>
  </si>
  <si>
    <t>54-14 гн Москва 2020</t>
  </si>
  <si>
    <t>Чай с грушей и апельсином</t>
  </si>
  <si>
    <t>№ 534                           Пермь  2013</t>
  </si>
  <si>
    <t xml:space="preserve">Снек </t>
  </si>
  <si>
    <t>Бутерброд с сыром (1-й вариант)</t>
  </si>
  <si>
    <t>Чай с брусникой и сахаром</t>
  </si>
  <si>
    <t>№  700                             Москва  2004</t>
  </si>
  <si>
    <t>Оладьи с повидлом</t>
  </si>
  <si>
    <t>№ 112   Пермь 2013</t>
  </si>
  <si>
    <t>54-3 хн  Москва 2020</t>
  </si>
  <si>
    <t>№ 322                           Пермь 2013</t>
  </si>
  <si>
    <t>150/20</t>
  </si>
  <si>
    <t>№ 522           Пермь 2013</t>
  </si>
  <si>
    <t>№ 323        Пермь 2013</t>
  </si>
  <si>
    <t xml:space="preserve">Пудинг из творога паровой </t>
  </si>
  <si>
    <t>Повидло (порциями)</t>
  </si>
  <si>
    <t>54-6 хн  Москва 2020</t>
  </si>
  <si>
    <t>Чай с яблоком и сахаром</t>
  </si>
  <si>
    <t>54-46гн Москва 2020</t>
  </si>
  <si>
    <t>Яблоки</t>
  </si>
  <si>
    <t>54-25хн Москва 2020</t>
  </si>
  <si>
    <t>№ 36                 Пермь 2013</t>
  </si>
  <si>
    <t>№ 538                              Пермь 2013</t>
  </si>
  <si>
    <t>№ 403    Пермь 2013  №452     Пермь 2013</t>
  </si>
  <si>
    <t>№ 321         Пермь 2013</t>
  </si>
  <si>
    <t>Примерное 10 - ти дневное меню</t>
  </si>
  <si>
    <t>7 - 11 лет.</t>
  </si>
  <si>
    <t>54-6 т  Москва 2020</t>
  </si>
  <si>
    <t xml:space="preserve">1 неделя 1-й день </t>
  </si>
  <si>
    <t xml:space="preserve">1 неделя 2-й день </t>
  </si>
  <si>
    <t xml:space="preserve">1 неделя 3-й день </t>
  </si>
  <si>
    <t xml:space="preserve">1 неделя 4 -й день </t>
  </si>
  <si>
    <t xml:space="preserve">1 неделя 5-й день </t>
  </si>
  <si>
    <t xml:space="preserve">2 неделя 1-й день </t>
  </si>
  <si>
    <t xml:space="preserve">2 неделя 4 -й день </t>
  </si>
  <si>
    <t xml:space="preserve">2 неделя 3-й день </t>
  </si>
  <si>
    <t xml:space="preserve">2 неделя 2-й день </t>
  </si>
  <si>
    <t xml:space="preserve">2 неделя 5-й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</si>
</sst>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_р_._-;\-* #,##0.00_р_._-;_-* &quot;-&quot;??_р_._-;_-@_-"/>
  </numFmts>
  <fonts count="4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theme="0" tint="-0.499984740745262"/>
      <name val="Calibri"/>
      <family val="2"/>
      <charset val="204"/>
      <scheme val="minor"/>
    </font>
    <font>
      <b/>
      <sz val="10"/>
      <color theme="1" tint="0.1499984740745262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00B0F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 tint="0.14999847407452621"/>
      <name val="Times New Roman"/>
      <family val="1"/>
      <charset val="204"/>
    </font>
    <font>
      <b/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0" borderId="0"/>
    <xf numFmtId="166" fontId="13" fillId="0" borderId="0" applyFont="0" applyFill="0" applyBorder="0" applyAlignment="0" applyProtection="0"/>
  </cellStyleXfs>
  <cellXfs count="548">
    <xf numFmtId="0" fontId="0" fillId="0" borderId="0" xfId="0"/>
    <xf numFmtId="164" fontId="3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0" fillId="3" borderId="0" xfId="0" applyFill="1"/>
    <xf numFmtId="0" fontId="6" fillId="3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0" xfId="0" applyFill="1"/>
    <xf numFmtId="0" fontId="11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left" vertical="center"/>
    </xf>
    <xf numFmtId="165" fontId="11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1" fontId="7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1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2" fontId="7" fillId="0" borderId="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top" wrapText="1"/>
    </xf>
    <xf numFmtId="2" fontId="4" fillId="4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1" fillId="0" borderId="0" xfId="0" applyFont="1"/>
    <xf numFmtId="1" fontId="3" fillId="4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2" fontId="0" fillId="3" borderId="0" xfId="0" applyNumberFormat="1" applyFill="1"/>
    <xf numFmtId="1" fontId="0" fillId="0" borderId="0" xfId="0" applyNumberFormat="1"/>
    <xf numFmtId="164" fontId="4" fillId="3" borderId="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wrapText="1"/>
    </xf>
    <xf numFmtId="16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 wrapText="1"/>
    </xf>
    <xf numFmtId="2" fontId="14" fillId="3" borderId="0" xfId="0" applyNumberFormat="1" applyFont="1" applyFill="1"/>
    <xf numFmtId="164" fontId="3" fillId="4" borderId="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2" fontId="7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/>
    <xf numFmtId="0" fontId="0" fillId="0" borderId="0" xfId="0" applyAlignment="1"/>
    <xf numFmtId="0" fontId="0" fillId="0" borderId="0" xfId="0" applyAlignment="1">
      <alignment horizontal="left"/>
    </xf>
    <xf numFmtId="0" fontId="10" fillId="3" borderId="2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left" vertical="center"/>
    </xf>
    <xf numFmtId="165" fontId="8" fillId="3" borderId="2" xfId="0" applyNumberFormat="1" applyFont="1" applyFill="1" applyBorder="1" applyAlignment="1">
      <alignment horizontal="left" vertical="center"/>
    </xf>
    <xf numFmtId="165" fontId="18" fillId="3" borderId="2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18" fillId="3" borderId="3" xfId="0" applyNumberFormat="1" applyFont="1" applyFill="1" applyBorder="1" applyAlignment="1">
      <alignment horizontal="center" vertical="center"/>
    </xf>
    <xf numFmtId="2" fontId="18" fillId="3" borderId="2" xfId="0" applyNumberFormat="1" applyFont="1" applyFill="1" applyBorder="1" applyAlignment="1">
      <alignment horizontal="center" vertical="center"/>
    </xf>
    <xf numFmtId="1" fontId="17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left" vertical="center"/>
    </xf>
    <xf numFmtId="165" fontId="5" fillId="3" borderId="2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2" fontId="14" fillId="3" borderId="2" xfId="0" applyNumberFormat="1" applyFont="1" applyFill="1" applyBorder="1"/>
    <xf numFmtId="2" fontId="7" fillId="3" borderId="0" xfId="0" applyNumberFormat="1" applyFont="1" applyFill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0" fontId="15" fillId="3" borderId="0" xfId="0" applyFont="1" applyFill="1"/>
    <xf numFmtId="165" fontId="3" fillId="3" borderId="5" xfId="0" applyNumberFormat="1" applyFont="1" applyFill="1" applyBorder="1" applyAlignment="1">
      <alignment horizontal="left" vertical="center"/>
    </xf>
    <xf numFmtId="165" fontId="5" fillId="3" borderId="5" xfId="0" applyNumberFormat="1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wrapText="1"/>
    </xf>
    <xf numFmtId="164" fontId="3" fillId="4" borderId="2" xfId="0" applyNumberFormat="1" applyFont="1" applyFill="1" applyBorder="1" applyAlignment="1">
      <alignment horizontal="left" vertical="center"/>
    </xf>
    <xf numFmtId="2" fontId="3" fillId="3" borderId="2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wrapText="1"/>
    </xf>
    <xf numFmtId="164" fontId="7" fillId="3" borderId="2" xfId="0" applyNumberFormat="1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left" vertical="center"/>
    </xf>
    <xf numFmtId="165" fontId="5" fillId="2" borderId="2" xfId="0" applyNumberFormat="1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left" vertical="center"/>
    </xf>
    <xf numFmtId="0" fontId="15" fillId="0" borderId="0" xfId="0" applyFont="1"/>
    <xf numFmtId="0" fontId="11" fillId="0" borderId="7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right"/>
    </xf>
    <xf numFmtId="165" fontId="3" fillId="3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left" vertical="center"/>
    </xf>
    <xf numFmtId="2" fontId="7" fillId="2" borderId="2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164" fontId="21" fillId="3" borderId="4" xfId="0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left"/>
    </xf>
    <xf numFmtId="0" fontId="7" fillId="3" borderId="4" xfId="0" applyFont="1" applyFill="1" applyBorder="1" applyAlignment="1">
      <alignment horizontal="left" wrapText="1"/>
    </xf>
    <xf numFmtId="164" fontId="7" fillId="3" borderId="4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16" fillId="0" borderId="0" xfId="0" applyFont="1" applyAlignment="1"/>
    <xf numFmtId="0" fontId="20" fillId="4" borderId="4" xfId="0" applyFont="1" applyFill="1" applyBorder="1"/>
    <xf numFmtId="0" fontId="10" fillId="4" borderId="5" xfId="0" applyFont="1" applyFill="1" applyBorder="1" applyAlignment="1">
      <alignment horizontal="right"/>
    </xf>
    <xf numFmtId="0" fontId="22" fillId="4" borderId="12" xfId="0" applyFont="1" applyFill="1" applyBorder="1"/>
    <xf numFmtId="0" fontId="15" fillId="0" borderId="2" xfId="0" applyFont="1" applyFill="1" applyBorder="1"/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0" fillId="0" borderId="0" xfId="0" applyBorder="1"/>
    <xf numFmtId="2" fontId="23" fillId="0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4" fillId="3" borderId="2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vertical="center" wrapText="1"/>
    </xf>
    <xf numFmtId="2" fontId="7" fillId="3" borderId="8" xfId="0" applyNumberFormat="1" applyFont="1" applyFill="1" applyBorder="1" applyAlignment="1">
      <alignment horizontal="center" vertical="center"/>
    </xf>
    <xf numFmtId="0" fontId="26" fillId="0" borderId="16" xfId="0" applyFont="1" applyBorder="1"/>
    <xf numFmtId="0" fontId="26" fillId="0" borderId="22" xfId="0" applyFont="1" applyBorder="1"/>
    <xf numFmtId="0" fontId="26" fillId="0" borderId="8" xfId="0" applyFont="1" applyBorder="1"/>
    <xf numFmtId="0" fontId="26" fillId="0" borderId="1" xfId="0" applyFont="1" applyBorder="1"/>
    <xf numFmtId="0" fontId="26" fillId="0" borderId="13" xfId="0" applyFont="1" applyBorder="1"/>
    <xf numFmtId="0" fontId="26" fillId="0" borderId="12" xfId="0" applyFont="1" applyBorder="1"/>
    <xf numFmtId="0" fontId="26" fillId="0" borderId="25" xfId="0" applyFont="1" applyBorder="1"/>
    <xf numFmtId="0" fontId="26" fillId="0" borderId="12" xfId="0" applyFont="1" applyBorder="1" applyAlignment="1">
      <alignment horizontal="right"/>
    </xf>
    <xf numFmtId="0" fontId="19" fillId="0" borderId="16" xfId="0" applyFont="1" applyBorder="1"/>
    <xf numFmtId="0" fontId="19" fillId="0" borderId="22" xfId="0" applyFont="1" applyBorder="1"/>
    <xf numFmtId="0" fontId="19" fillId="0" borderId="8" xfId="0" applyFont="1" applyBorder="1"/>
    <xf numFmtId="0" fontId="19" fillId="0" borderId="1" xfId="0" applyFont="1" applyBorder="1"/>
    <xf numFmtId="0" fontId="19" fillId="0" borderId="13" xfId="0" applyFont="1" applyBorder="1"/>
    <xf numFmtId="0" fontId="19" fillId="0" borderId="12" xfId="0" applyFont="1" applyBorder="1"/>
    <xf numFmtId="0" fontId="19" fillId="0" borderId="25" xfId="0" applyFont="1" applyBorder="1"/>
    <xf numFmtId="0" fontId="19" fillId="0" borderId="12" xfId="0" applyFont="1" applyBorder="1" applyAlignment="1">
      <alignment horizontal="right"/>
    </xf>
    <xf numFmtId="0" fontId="0" fillId="0" borderId="0" xfId="0" applyBorder="1" applyAlignment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26" fillId="0" borderId="14" xfId="0" applyFont="1" applyBorder="1"/>
    <xf numFmtId="0" fontId="26" fillId="0" borderId="17" xfId="0" applyFont="1" applyBorder="1"/>
    <xf numFmtId="0" fontId="0" fillId="0" borderId="2" xfId="0" applyBorder="1"/>
    <xf numFmtId="0" fontId="19" fillId="0" borderId="15" xfId="0" applyFont="1" applyFill="1" applyBorder="1"/>
    <xf numFmtId="0" fontId="19" fillId="0" borderId="14" xfId="0" applyFont="1" applyBorder="1"/>
    <xf numFmtId="0" fontId="19" fillId="0" borderId="17" xfId="0" applyFont="1" applyBorder="1"/>
    <xf numFmtId="0" fontId="31" fillId="0" borderId="4" xfId="0" applyFont="1" applyFill="1" applyBorder="1" applyAlignment="1">
      <alignment horizontal="left"/>
    </xf>
    <xf numFmtId="164" fontId="28" fillId="0" borderId="2" xfId="0" applyNumberFormat="1" applyFont="1" applyFill="1" applyBorder="1" applyAlignment="1">
      <alignment horizontal="left" vertical="center"/>
    </xf>
    <xf numFmtId="164" fontId="32" fillId="0" borderId="2" xfId="0" applyNumberFormat="1" applyFont="1" applyFill="1" applyBorder="1" applyAlignment="1">
      <alignment horizontal="left" vertical="center"/>
    </xf>
    <xf numFmtId="2" fontId="27" fillId="3" borderId="2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right"/>
    </xf>
    <xf numFmtId="0" fontId="28" fillId="4" borderId="2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/>
    </xf>
    <xf numFmtId="2" fontId="28" fillId="3" borderId="1" xfId="0" applyNumberFormat="1" applyFont="1" applyFill="1" applyBorder="1" applyAlignment="1">
      <alignment horizontal="center" vertical="center"/>
    </xf>
    <xf numFmtId="2" fontId="32" fillId="3" borderId="1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right"/>
    </xf>
    <xf numFmtId="0" fontId="31" fillId="3" borderId="4" xfId="0" applyFont="1" applyFill="1" applyBorder="1" applyAlignment="1">
      <alignment horizontal="center"/>
    </xf>
    <xf numFmtId="2" fontId="28" fillId="3" borderId="2" xfId="0" applyNumberFormat="1" applyFont="1" applyFill="1" applyBorder="1" applyAlignment="1">
      <alignment horizontal="center" vertical="center"/>
    </xf>
    <xf numFmtId="2" fontId="32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0" fillId="0" borderId="0" xfId="0" applyFill="1" applyAlignment="1"/>
    <xf numFmtId="0" fontId="33" fillId="0" borderId="0" xfId="0" applyFont="1" applyAlignment="1"/>
    <xf numFmtId="0" fontId="6" fillId="0" borderId="2" xfId="0" applyFont="1" applyFill="1" applyBorder="1" applyAlignment="1">
      <alignment horizontal="center"/>
    </xf>
    <xf numFmtId="164" fontId="17" fillId="4" borderId="2" xfId="0" applyNumberFormat="1" applyFont="1" applyFill="1" applyBorder="1" applyAlignment="1">
      <alignment horizontal="center" vertical="center"/>
    </xf>
    <xf numFmtId="2" fontId="17" fillId="4" borderId="2" xfId="0" applyNumberFormat="1" applyFont="1" applyFill="1" applyBorder="1" applyAlignment="1">
      <alignment horizontal="center" vertical="center"/>
    </xf>
    <xf numFmtId="1" fontId="17" fillId="4" borderId="2" xfId="0" applyNumberFormat="1" applyFont="1" applyFill="1" applyBorder="1" applyAlignment="1">
      <alignment horizontal="center" vertical="center"/>
    </xf>
    <xf numFmtId="0" fontId="19" fillId="0" borderId="0" xfId="0" applyFont="1"/>
    <xf numFmtId="0" fontId="11" fillId="3" borderId="4" xfId="0" applyFont="1" applyFill="1" applyBorder="1" applyAlignment="1">
      <alignment horizontal="left"/>
    </xf>
    <xf numFmtId="2" fontId="4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center" vertical="center"/>
    </xf>
    <xf numFmtId="0" fontId="15" fillId="3" borderId="2" xfId="0" applyFont="1" applyFill="1" applyBorder="1"/>
    <xf numFmtId="0" fontId="20" fillId="4" borderId="2" xfId="0" applyFont="1" applyFill="1" applyBorder="1"/>
    <xf numFmtId="2" fontId="20" fillId="4" borderId="2" xfId="0" applyNumberFormat="1" applyFont="1" applyFill="1" applyBorder="1" applyAlignment="1">
      <alignment horizontal="center"/>
    </xf>
    <xf numFmtId="1" fontId="20" fillId="4" borderId="2" xfId="0" applyNumberFormat="1" applyFont="1" applyFill="1" applyBorder="1" applyAlignment="1">
      <alignment horizontal="center"/>
    </xf>
    <xf numFmtId="164" fontId="20" fillId="4" borderId="2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/>
    </xf>
    <xf numFmtId="0" fontId="29" fillId="3" borderId="5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right" vertical="center"/>
    </xf>
    <xf numFmtId="164" fontId="17" fillId="3" borderId="2" xfId="0" applyNumberFormat="1" applyFont="1" applyFill="1" applyBorder="1" applyAlignment="1">
      <alignment horizontal="center" vertical="center"/>
    </xf>
    <xf numFmtId="2" fontId="17" fillId="3" borderId="2" xfId="0" applyNumberFormat="1" applyFont="1" applyFill="1" applyBorder="1" applyAlignment="1">
      <alignment horizontal="center" vertical="center"/>
    </xf>
    <xf numFmtId="0" fontId="22" fillId="4" borderId="0" xfId="0" applyFont="1" applyFill="1" applyBorder="1"/>
    <xf numFmtId="0" fontId="20" fillId="4" borderId="0" xfId="0" applyFont="1" applyFill="1" applyBorder="1"/>
    <xf numFmtId="2" fontId="6" fillId="4" borderId="0" xfId="0" applyNumberFormat="1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/>
    </xf>
    <xf numFmtId="2" fontId="37" fillId="3" borderId="2" xfId="0" applyNumberFormat="1" applyFont="1" applyFill="1" applyBorder="1" applyAlignment="1">
      <alignment horizontal="center" vertical="center"/>
    </xf>
    <xf numFmtId="2" fontId="38" fillId="3" borderId="2" xfId="0" applyNumberFormat="1" applyFont="1" applyFill="1" applyBorder="1" applyAlignment="1">
      <alignment horizontal="center" vertical="center"/>
    </xf>
    <xf numFmtId="0" fontId="39" fillId="0" borderId="0" xfId="0" applyFont="1"/>
    <xf numFmtId="0" fontId="36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wrapText="1"/>
    </xf>
    <xf numFmtId="0" fontId="36" fillId="3" borderId="10" xfId="0" applyFont="1" applyFill="1" applyBorder="1" applyAlignment="1">
      <alignment horizontal="left"/>
    </xf>
    <xf numFmtId="165" fontId="37" fillId="3" borderId="5" xfId="0" applyNumberFormat="1" applyFont="1" applyFill="1" applyBorder="1" applyAlignment="1">
      <alignment horizontal="left" vertical="center"/>
    </xf>
    <xf numFmtId="165" fontId="38" fillId="3" borderId="5" xfId="0" applyNumberFormat="1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left" vertical="center" wrapText="1"/>
    </xf>
    <xf numFmtId="165" fontId="40" fillId="0" borderId="2" xfId="0" applyNumberFormat="1" applyFont="1" applyFill="1" applyBorder="1" applyAlignment="1">
      <alignment horizontal="left" vertical="center"/>
    </xf>
    <xf numFmtId="165" fontId="38" fillId="0" borderId="2" xfId="0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wrapText="1"/>
    </xf>
    <xf numFmtId="164" fontId="8" fillId="4" borderId="2" xfId="0" applyNumberFormat="1" applyFont="1" applyFill="1" applyBorder="1" applyAlignment="1">
      <alignment horizontal="left" vertical="center"/>
    </xf>
    <xf numFmtId="164" fontId="17" fillId="4" borderId="2" xfId="0" applyNumberFormat="1" applyFont="1" applyFill="1" applyBorder="1" applyAlignment="1">
      <alignment horizontal="left" vertical="center"/>
    </xf>
    <xf numFmtId="1" fontId="6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wrapText="1"/>
    </xf>
    <xf numFmtId="0" fontId="20" fillId="4" borderId="2" xfId="0" applyFont="1" applyFill="1" applyBorder="1" applyAlignment="1">
      <alignment horizontal="left" vertical="center" wrapText="1"/>
    </xf>
    <xf numFmtId="164" fontId="20" fillId="4" borderId="2" xfId="0" applyNumberFormat="1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2" fontId="12" fillId="3" borderId="2" xfId="0" applyNumberFormat="1" applyFont="1" applyFill="1" applyBorder="1" applyAlignment="1">
      <alignment horizontal="left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2" fontId="41" fillId="3" borderId="2" xfId="0" applyNumberFormat="1" applyFont="1" applyFill="1" applyBorder="1" applyAlignment="1">
      <alignment horizontal="left" vertical="center"/>
    </xf>
    <xf numFmtId="164" fontId="41" fillId="3" borderId="5" xfId="0" applyNumberFormat="1" applyFont="1" applyFill="1" applyBorder="1" applyAlignment="1">
      <alignment horizontal="center" vertical="center"/>
    </xf>
    <xf numFmtId="164" fontId="41" fillId="3" borderId="2" xfId="0" applyNumberFormat="1" applyFont="1" applyFill="1" applyBorder="1" applyAlignment="1">
      <alignment horizontal="center" vertical="center"/>
    </xf>
    <xf numFmtId="2" fontId="41" fillId="3" borderId="2" xfId="0" applyNumberFormat="1" applyFont="1" applyFill="1" applyBorder="1" applyAlignment="1">
      <alignment horizontal="center" vertical="center"/>
    </xf>
    <xf numFmtId="1" fontId="42" fillId="3" borderId="5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2" fontId="41" fillId="3" borderId="4" xfId="0" applyNumberFormat="1" applyFont="1" applyFill="1" applyBorder="1" applyAlignment="1">
      <alignment horizontal="left" vertical="center"/>
    </xf>
    <xf numFmtId="1" fontId="41" fillId="3" borderId="2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165" fontId="41" fillId="3" borderId="2" xfId="0" applyNumberFormat="1" applyFont="1" applyFill="1" applyBorder="1" applyAlignment="1">
      <alignment horizontal="center" vertical="center"/>
    </xf>
    <xf numFmtId="1" fontId="42" fillId="3" borderId="2" xfId="0" applyNumberFormat="1" applyFont="1" applyFill="1" applyBorder="1" applyAlignment="1">
      <alignment horizontal="center" vertical="center"/>
    </xf>
    <xf numFmtId="2" fontId="24" fillId="3" borderId="2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left"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164" fontId="24" fillId="0" borderId="2" xfId="0" applyNumberFormat="1" applyFont="1" applyFill="1" applyBorder="1" applyAlignment="1">
      <alignment horizontal="center" vertical="center"/>
    </xf>
    <xf numFmtId="0" fontId="42" fillId="3" borderId="2" xfId="0" applyFont="1" applyFill="1" applyBorder="1" applyAlignment="1">
      <alignment horizontal="left" vertical="center" wrapText="1"/>
    </xf>
    <xf numFmtId="2" fontId="42" fillId="3" borderId="2" xfId="0" applyNumberFormat="1" applyFont="1" applyFill="1" applyBorder="1" applyAlignment="1">
      <alignment horizontal="center" vertical="center"/>
    </xf>
    <xf numFmtId="2" fontId="24" fillId="3" borderId="3" xfId="0" applyNumberFormat="1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wrapText="1"/>
    </xf>
    <xf numFmtId="2" fontId="12" fillId="3" borderId="8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left" vertical="center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/>
    </xf>
    <xf numFmtId="1" fontId="42" fillId="3" borderId="2" xfId="0" applyNumberFormat="1" applyFont="1" applyFill="1" applyBorder="1" applyAlignment="1">
      <alignment horizontal="center" vertical="center" wrapText="1"/>
    </xf>
    <xf numFmtId="1" fontId="42" fillId="0" borderId="2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2" fontId="41" fillId="0" borderId="2" xfId="0" applyNumberFormat="1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horizontal="left" vertical="center" wrapText="1"/>
    </xf>
    <xf numFmtId="164" fontId="24" fillId="3" borderId="2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/>
    </xf>
    <xf numFmtId="0" fontId="43" fillId="0" borderId="4" xfId="0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vertical="center"/>
    </xf>
    <xf numFmtId="2" fontId="42" fillId="0" borderId="2" xfId="0" applyNumberFormat="1" applyFont="1" applyFill="1" applyBorder="1" applyAlignment="1">
      <alignment horizontal="center" vertical="center"/>
    </xf>
    <xf numFmtId="2" fontId="44" fillId="0" borderId="2" xfId="0" applyNumberFormat="1" applyFont="1" applyFill="1" applyBorder="1" applyAlignment="1">
      <alignment horizontal="center" vertical="center"/>
    </xf>
    <xf numFmtId="0" fontId="42" fillId="0" borderId="4" xfId="0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41" fillId="0" borderId="2" xfId="0" applyNumberFormat="1" applyFont="1" applyBorder="1" applyAlignment="1">
      <alignment horizontal="center" vertical="center"/>
    </xf>
    <xf numFmtId="2" fontId="41" fillId="0" borderId="2" xfId="0" applyNumberFormat="1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/>
    </xf>
    <xf numFmtId="2" fontId="42" fillId="0" borderId="2" xfId="0" applyNumberFormat="1" applyFont="1" applyFill="1" applyBorder="1" applyAlignment="1">
      <alignment horizontal="center"/>
    </xf>
    <xf numFmtId="2" fontId="44" fillId="0" borderId="2" xfId="0" applyNumberFormat="1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/>
    </xf>
    <xf numFmtId="1" fontId="42" fillId="3" borderId="2" xfId="0" applyNumberFormat="1" applyFont="1" applyFill="1" applyBorder="1" applyAlignment="1">
      <alignment horizontal="center"/>
    </xf>
    <xf numFmtId="2" fontId="42" fillId="3" borderId="2" xfId="0" applyNumberFormat="1" applyFont="1" applyFill="1" applyBorder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49" fontId="12" fillId="3" borderId="2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43" fillId="3" borderId="2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wrapText="1"/>
    </xf>
    <xf numFmtId="0" fontId="43" fillId="3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/>
    <xf numFmtId="0" fontId="42" fillId="3" borderId="2" xfId="0" applyFont="1" applyFill="1" applyBorder="1" applyAlignment="1">
      <alignment horizontal="center"/>
    </xf>
    <xf numFmtId="164" fontId="24" fillId="3" borderId="2" xfId="0" applyNumberFormat="1" applyFont="1" applyFill="1" applyBorder="1" applyAlignment="1">
      <alignment horizontal="left" vertical="center"/>
    </xf>
    <xf numFmtId="0" fontId="43" fillId="3" borderId="4" xfId="0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/>
    </xf>
    <xf numFmtId="1" fontId="42" fillId="3" borderId="1" xfId="0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wrapText="1"/>
    </xf>
    <xf numFmtId="2" fontId="24" fillId="3" borderId="1" xfId="0" applyNumberFormat="1" applyFont="1" applyFill="1" applyBorder="1" applyAlignment="1">
      <alignment horizontal="center"/>
    </xf>
    <xf numFmtId="1" fontId="12" fillId="3" borderId="2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left"/>
    </xf>
    <xf numFmtId="0" fontId="36" fillId="0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5" fillId="3" borderId="3" xfId="0" applyFont="1" applyFill="1" applyBorder="1" applyAlignment="1">
      <alignment horizontal="left"/>
    </xf>
    <xf numFmtId="0" fontId="35" fillId="3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left"/>
    </xf>
    <xf numFmtId="0" fontId="35" fillId="3" borderId="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left"/>
    </xf>
    <xf numFmtId="0" fontId="29" fillId="3" borderId="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35" fillId="0" borderId="3" xfId="0" applyFont="1" applyFill="1" applyBorder="1" applyAlignment="1">
      <alignment horizontal="left" wrapText="1"/>
    </xf>
    <xf numFmtId="0" fontId="36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35" fillId="3" borderId="3" xfId="0" applyFont="1" applyFill="1" applyBorder="1" applyAlignment="1">
      <alignment horizontal="left" wrapText="1"/>
    </xf>
    <xf numFmtId="0" fontId="35" fillId="3" borderId="4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left" wrapText="1"/>
    </xf>
    <xf numFmtId="0" fontId="35" fillId="3" borderId="7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5" fillId="0" borderId="3" xfId="0" applyFont="1" applyBorder="1" applyAlignment="1">
      <alignment horizontal="left" wrapText="1"/>
    </xf>
    <xf numFmtId="0" fontId="36" fillId="0" borderId="4" xfId="0" applyFont="1" applyBorder="1" applyAlignment="1">
      <alignment horizontal="left" wrapText="1"/>
    </xf>
    <xf numFmtId="0" fontId="35" fillId="3" borderId="6" xfId="0" applyFont="1" applyFill="1" applyBorder="1" applyAlignment="1">
      <alignment horizontal="left" wrapText="1"/>
    </xf>
    <xf numFmtId="0" fontId="35" fillId="3" borderId="10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6" fillId="3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35" fillId="0" borderId="4" xfId="0" applyFont="1" applyBorder="1" applyAlignment="1">
      <alignment horizontal="left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indent="3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tabSelected="1" zoomScale="86" zoomScaleNormal="86" workbookViewId="0">
      <selection activeCell="B3" sqref="B3"/>
    </sheetView>
  </sheetViews>
  <sheetFormatPr defaultRowHeight="15" x14ac:dyDescent="0.25"/>
  <cols>
    <col min="1" max="1" width="11.7109375" customWidth="1"/>
    <col min="2" max="2" width="28.28515625" customWidth="1"/>
    <col min="3" max="3" width="8" customWidth="1"/>
    <col min="4" max="4" width="0.140625" hidden="1" customWidth="1"/>
    <col min="5" max="5" width="6.7109375" customWidth="1"/>
    <col min="6" max="6" width="7.85546875" customWidth="1"/>
    <col min="7" max="7" width="10.140625" customWidth="1"/>
    <col min="8" max="8" width="10.28515625" customWidth="1"/>
    <col min="9" max="9" width="7.7109375" customWidth="1"/>
    <col min="12" max="12" width="17.7109375" customWidth="1"/>
    <col min="13" max="13" width="29.7109375" customWidth="1"/>
  </cols>
  <sheetData>
    <row r="1" spans="1:9" x14ac:dyDescent="0.25">
      <c r="A1" s="109">
        <v>1</v>
      </c>
      <c r="B1" s="28"/>
      <c r="C1" s="110" t="s">
        <v>66</v>
      </c>
      <c r="D1" s="111" t="s">
        <v>67</v>
      </c>
      <c r="E1" s="423" t="s">
        <v>66</v>
      </c>
      <c r="F1" s="424"/>
      <c r="G1" s="424"/>
      <c r="H1" s="424"/>
      <c r="I1" s="425"/>
    </row>
    <row r="2" spans="1:9" ht="39.950000000000003" customHeight="1" x14ac:dyDescent="0.25">
      <c r="A2" s="421" t="s">
        <v>16</v>
      </c>
      <c r="B2" s="113" t="s">
        <v>1</v>
      </c>
      <c r="C2" s="5" t="s">
        <v>18</v>
      </c>
      <c r="D2" s="5" t="s">
        <v>18</v>
      </c>
      <c r="E2" s="114" t="s">
        <v>24</v>
      </c>
      <c r="F2" s="114" t="s">
        <v>25</v>
      </c>
      <c r="G2" s="114" t="s">
        <v>21</v>
      </c>
      <c r="H2" s="114" t="s">
        <v>22</v>
      </c>
      <c r="I2" s="115" t="s">
        <v>23</v>
      </c>
    </row>
    <row r="3" spans="1:9" ht="15.75" x14ac:dyDescent="0.25">
      <c r="A3" s="421"/>
      <c r="B3" s="267" t="s">
        <v>322</v>
      </c>
      <c r="C3" s="116"/>
      <c r="D3" s="28"/>
      <c r="E3" s="1"/>
      <c r="F3" s="1"/>
      <c r="G3" s="1"/>
      <c r="H3" s="1"/>
      <c r="I3" s="34"/>
    </row>
    <row r="4" spans="1:9" ht="16.5" x14ac:dyDescent="0.25">
      <c r="A4" s="422" t="s">
        <v>2</v>
      </c>
      <c r="B4" s="417"/>
      <c r="C4" s="116"/>
      <c r="D4" s="28"/>
      <c r="E4" s="1"/>
      <c r="F4" s="1"/>
      <c r="G4" s="1"/>
      <c r="H4" s="1"/>
      <c r="I4" s="34"/>
    </row>
    <row r="5" spans="1:9" ht="21.95" customHeight="1" x14ac:dyDescent="0.25">
      <c r="A5" s="108" t="s">
        <v>116</v>
      </c>
      <c r="B5" s="365" t="s">
        <v>115</v>
      </c>
      <c r="C5" s="341">
        <v>40</v>
      </c>
      <c r="D5" s="366"/>
      <c r="E5" s="327">
        <v>4.7</v>
      </c>
      <c r="F5" s="327">
        <v>7.6</v>
      </c>
      <c r="G5" s="327">
        <v>12.7</v>
      </c>
      <c r="H5" s="327">
        <v>138</v>
      </c>
      <c r="I5" s="333">
        <v>0.1</v>
      </c>
    </row>
    <row r="6" spans="1:9" ht="24" customHeight="1" x14ac:dyDescent="0.25">
      <c r="A6" s="364" t="s">
        <v>252</v>
      </c>
      <c r="B6" s="365" t="s">
        <v>234</v>
      </c>
      <c r="C6" s="350">
        <v>170</v>
      </c>
      <c r="D6" s="350"/>
      <c r="E6" s="327">
        <v>4.9000000000000004</v>
      </c>
      <c r="F6" s="327">
        <v>5.8</v>
      </c>
      <c r="G6" s="327">
        <v>29.15</v>
      </c>
      <c r="H6" s="327">
        <v>188</v>
      </c>
      <c r="I6" s="327">
        <v>0.06</v>
      </c>
    </row>
    <row r="7" spans="1:9" ht="21.95" customHeight="1" x14ac:dyDescent="0.25">
      <c r="A7" s="108" t="s">
        <v>261</v>
      </c>
      <c r="B7" s="325" t="s">
        <v>262</v>
      </c>
      <c r="C7" s="326">
        <v>200</v>
      </c>
      <c r="D7" s="331"/>
      <c r="E7" s="333">
        <v>0.3</v>
      </c>
      <c r="F7" s="333">
        <v>0</v>
      </c>
      <c r="G7" s="333">
        <v>6.7</v>
      </c>
      <c r="H7" s="333">
        <v>27.6</v>
      </c>
      <c r="I7" s="333">
        <v>0.75</v>
      </c>
    </row>
    <row r="8" spans="1:9" ht="21.95" customHeight="1" x14ac:dyDescent="0.25">
      <c r="A8" s="362" t="s">
        <v>253</v>
      </c>
      <c r="B8" s="347" t="s">
        <v>254</v>
      </c>
      <c r="C8" s="333">
        <v>185</v>
      </c>
      <c r="D8" s="333">
        <v>0.64</v>
      </c>
      <c r="E8" s="333">
        <v>0.64</v>
      </c>
      <c r="F8" s="333">
        <v>0.6</v>
      </c>
      <c r="G8" s="333">
        <v>15.68</v>
      </c>
      <c r="H8" s="333">
        <v>75.2</v>
      </c>
      <c r="I8" s="333">
        <v>16</v>
      </c>
    </row>
    <row r="9" spans="1:9" ht="26.1" customHeight="1" x14ac:dyDescent="0.25">
      <c r="A9" s="350" t="s">
        <v>264</v>
      </c>
      <c r="B9" s="347" t="s">
        <v>7</v>
      </c>
      <c r="C9" s="367">
        <v>25</v>
      </c>
      <c r="D9" s="326"/>
      <c r="E9" s="327">
        <v>0.9</v>
      </c>
      <c r="F9" s="327">
        <v>0.12</v>
      </c>
      <c r="G9" s="327">
        <v>7.64</v>
      </c>
      <c r="H9" s="327">
        <v>30</v>
      </c>
      <c r="I9" s="327">
        <v>0</v>
      </c>
    </row>
    <row r="10" spans="1:9" ht="15" customHeight="1" x14ac:dyDescent="0.25">
      <c r="A10" s="67"/>
      <c r="B10" s="277" t="s">
        <v>17</v>
      </c>
      <c r="C10" s="278"/>
      <c r="D10" s="268"/>
      <c r="E10" s="269">
        <f>SUM(E5:E9)</f>
        <v>11.440000000000003</v>
      </c>
      <c r="F10" s="269">
        <f>SUM(F5:F9)</f>
        <v>14.119999999999997</v>
      </c>
      <c r="G10" s="269">
        <f>SUM(G5:G9)</f>
        <v>71.86999999999999</v>
      </c>
      <c r="H10" s="270">
        <f>SUM(H5:H9)</f>
        <v>458.8</v>
      </c>
      <c r="I10" s="269">
        <f>SUM(I5:I9)</f>
        <v>16.91</v>
      </c>
    </row>
    <row r="11" spans="1:9" ht="15.75" customHeight="1" x14ac:dyDescent="0.25">
      <c r="A11" s="416" t="s">
        <v>13</v>
      </c>
      <c r="B11" s="417"/>
      <c r="C11" s="121"/>
      <c r="D11" s="36"/>
      <c r="E11" s="37"/>
      <c r="F11" s="37"/>
      <c r="G11" s="37"/>
      <c r="H11" s="37"/>
      <c r="I11" s="95"/>
    </row>
    <row r="12" spans="1:9" ht="24" customHeight="1" x14ac:dyDescent="0.25">
      <c r="A12" s="108" t="s">
        <v>117</v>
      </c>
      <c r="B12" s="352" t="s">
        <v>118</v>
      </c>
      <c r="C12" s="353">
        <v>60</v>
      </c>
      <c r="D12" s="353"/>
      <c r="E12" s="354">
        <v>0.54</v>
      </c>
      <c r="F12" s="354">
        <v>3.06</v>
      </c>
      <c r="G12" s="354">
        <v>2.16</v>
      </c>
      <c r="H12" s="354">
        <v>38.4</v>
      </c>
      <c r="I12" s="354">
        <v>8.4600000000000009</v>
      </c>
    </row>
    <row r="13" spans="1:9" ht="21.95" customHeight="1" x14ac:dyDescent="0.25">
      <c r="A13" s="108" t="s">
        <v>119</v>
      </c>
      <c r="B13" s="347" t="s">
        <v>120</v>
      </c>
      <c r="C13" s="351">
        <v>200</v>
      </c>
      <c r="D13" s="344"/>
      <c r="E13" s="327">
        <v>1.96</v>
      </c>
      <c r="F13" s="327">
        <v>4.92</v>
      </c>
      <c r="G13" s="327">
        <v>15.28</v>
      </c>
      <c r="H13" s="358">
        <v>113.3</v>
      </c>
      <c r="I13" s="327">
        <v>3.4</v>
      </c>
    </row>
    <row r="14" spans="1:9" ht="21.95" customHeight="1" x14ac:dyDescent="0.25">
      <c r="A14" s="362" t="s">
        <v>214</v>
      </c>
      <c r="B14" s="347" t="s">
        <v>215</v>
      </c>
      <c r="C14" s="368">
        <v>200</v>
      </c>
      <c r="D14" s="369"/>
      <c r="E14" s="361">
        <v>15.12</v>
      </c>
      <c r="F14" s="361">
        <v>14.88</v>
      </c>
      <c r="G14" s="361">
        <v>39.36</v>
      </c>
      <c r="H14" s="361">
        <v>352</v>
      </c>
      <c r="I14" s="361">
        <v>0.32</v>
      </c>
    </row>
    <row r="15" spans="1:9" ht="21" customHeight="1" x14ac:dyDescent="0.25">
      <c r="A15" s="362" t="s">
        <v>121</v>
      </c>
      <c r="B15" s="347" t="s">
        <v>55</v>
      </c>
      <c r="C15" s="344">
        <v>200</v>
      </c>
      <c r="D15" s="344"/>
      <c r="E15" s="361">
        <v>0.5</v>
      </c>
      <c r="F15" s="361">
        <v>0</v>
      </c>
      <c r="G15" s="361">
        <v>27</v>
      </c>
      <c r="H15" s="361">
        <v>110.2</v>
      </c>
      <c r="I15" s="361">
        <v>0</v>
      </c>
    </row>
    <row r="16" spans="1:9" ht="1.5" hidden="1" customHeight="1" x14ac:dyDescent="0.25">
      <c r="A16" s="418"/>
      <c r="B16" s="371"/>
      <c r="C16" s="341"/>
      <c r="D16" s="341"/>
      <c r="E16" s="331"/>
      <c r="F16" s="331"/>
      <c r="G16" s="331"/>
      <c r="H16" s="331"/>
      <c r="I16" s="331"/>
    </row>
    <row r="17" spans="1:9" ht="15" hidden="1" customHeight="1" x14ac:dyDescent="0.25">
      <c r="A17" s="419"/>
      <c r="B17" s="355"/>
      <c r="C17" s="372"/>
      <c r="D17" s="372"/>
      <c r="E17" s="331"/>
      <c r="F17" s="331"/>
      <c r="G17" s="331"/>
      <c r="H17" s="331"/>
      <c r="I17" s="331"/>
    </row>
    <row r="18" spans="1:9" ht="15" hidden="1" customHeight="1" x14ac:dyDescent="0.25">
      <c r="A18" s="419"/>
      <c r="B18" s="355"/>
      <c r="C18" s="372"/>
      <c r="D18" s="372"/>
      <c r="E18" s="331"/>
      <c r="F18" s="331"/>
      <c r="G18" s="331"/>
      <c r="H18" s="331"/>
      <c r="I18" s="331"/>
    </row>
    <row r="19" spans="1:9" ht="30.75" hidden="1" customHeight="1" x14ac:dyDescent="0.25">
      <c r="A19" s="420"/>
      <c r="B19" s="355"/>
      <c r="C19" s="372"/>
      <c r="D19" s="372"/>
      <c r="E19" s="331"/>
      <c r="F19" s="331"/>
      <c r="G19" s="331"/>
      <c r="H19" s="331"/>
      <c r="I19" s="331"/>
    </row>
    <row r="20" spans="1:9" ht="26.25" customHeight="1" x14ac:dyDescent="0.25">
      <c r="A20" s="350" t="s">
        <v>264</v>
      </c>
      <c r="B20" s="347" t="s">
        <v>7</v>
      </c>
      <c r="C20" s="367">
        <v>80</v>
      </c>
      <c r="D20" s="326"/>
      <c r="E20" s="327">
        <v>3.36</v>
      </c>
      <c r="F20" s="327">
        <v>0.48</v>
      </c>
      <c r="G20" s="327">
        <v>23.52</v>
      </c>
      <c r="H20" s="327">
        <v>141</v>
      </c>
      <c r="I20" s="327">
        <v>0</v>
      </c>
    </row>
    <row r="21" spans="1:9" ht="26.1" customHeight="1" x14ac:dyDescent="0.25">
      <c r="A21" s="350" t="s">
        <v>265</v>
      </c>
      <c r="B21" s="347" t="s">
        <v>3</v>
      </c>
      <c r="C21" s="351">
        <v>60</v>
      </c>
      <c r="D21" s="326"/>
      <c r="E21" s="327">
        <v>1.84</v>
      </c>
      <c r="F21" s="327">
        <v>0.48</v>
      </c>
      <c r="G21" s="327">
        <v>13.36</v>
      </c>
      <c r="H21" s="327">
        <v>69.599999999999994</v>
      </c>
      <c r="I21" s="327">
        <v>0</v>
      </c>
    </row>
    <row r="22" spans="1:9" ht="15" customHeight="1" x14ac:dyDescent="0.25">
      <c r="A22" s="70"/>
      <c r="B22" s="277" t="s">
        <v>17</v>
      </c>
      <c r="C22" s="69"/>
      <c r="D22" s="120"/>
      <c r="E22" s="269">
        <f>SUM(E12:E21)</f>
        <v>23.319999999999997</v>
      </c>
      <c r="F22" s="269">
        <f>SUM(F12:F21)</f>
        <v>23.82</v>
      </c>
      <c r="G22" s="269">
        <f>SUM(G12:G21)</f>
        <v>120.67999999999999</v>
      </c>
      <c r="H22" s="270">
        <v>813.48</v>
      </c>
      <c r="I22" s="269">
        <f>SUM(I12:I21)</f>
        <v>12.180000000000001</v>
      </c>
    </row>
    <row r="23" spans="1:9" ht="15" customHeight="1" x14ac:dyDescent="0.25">
      <c r="A23" s="416" t="s">
        <v>5</v>
      </c>
      <c r="B23" s="417"/>
      <c r="C23" s="121"/>
      <c r="D23" s="36"/>
      <c r="E23" s="37"/>
      <c r="F23" s="37"/>
      <c r="G23" s="37"/>
      <c r="H23" s="37"/>
      <c r="I23" s="95"/>
    </row>
    <row r="24" spans="1:9" ht="21.95" customHeight="1" x14ac:dyDescent="0.25">
      <c r="A24" s="374" t="s">
        <v>256</v>
      </c>
      <c r="B24" s="375" t="s">
        <v>249</v>
      </c>
      <c r="C24" s="376">
        <v>200</v>
      </c>
      <c r="D24" s="377"/>
      <c r="E24" s="378">
        <v>0.5</v>
      </c>
      <c r="F24" s="378">
        <v>0.1</v>
      </c>
      <c r="G24" s="378">
        <v>10.1</v>
      </c>
      <c r="H24" s="378">
        <v>46</v>
      </c>
      <c r="I24" s="379">
        <v>2</v>
      </c>
    </row>
    <row r="25" spans="1:9" ht="27.75" customHeight="1" x14ac:dyDescent="0.25">
      <c r="A25" s="385" t="s">
        <v>124</v>
      </c>
      <c r="B25" s="380" t="s">
        <v>125</v>
      </c>
      <c r="C25" s="381" t="s">
        <v>257</v>
      </c>
      <c r="D25" s="382"/>
      <c r="E25" s="383">
        <v>8.7799999999999994</v>
      </c>
      <c r="F25" s="384">
        <v>5.62</v>
      </c>
      <c r="G25" s="384">
        <v>17.28</v>
      </c>
      <c r="H25" s="370">
        <v>156</v>
      </c>
      <c r="I25" s="331">
        <v>0.42</v>
      </c>
    </row>
    <row r="26" spans="1:9" ht="20.25" customHeight="1" x14ac:dyDescent="0.25">
      <c r="A26" s="70"/>
      <c r="B26" s="277" t="s">
        <v>17</v>
      </c>
      <c r="C26" s="278"/>
      <c r="D26" s="268"/>
      <c r="E26" s="269">
        <v>13.88</v>
      </c>
      <c r="F26" s="269">
        <v>8.73</v>
      </c>
      <c r="G26" s="269">
        <v>48.72</v>
      </c>
      <c r="H26" s="270">
        <v>202</v>
      </c>
      <c r="I26" s="269">
        <v>70.63</v>
      </c>
    </row>
    <row r="27" spans="1:9" ht="9.9499999999999993" customHeight="1" x14ac:dyDescent="0.25">
      <c r="A27" s="18"/>
      <c r="B27" s="294"/>
      <c r="C27" s="138"/>
      <c r="D27" s="295"/>
      <c r="E27" s="296"/>
      <c r="F27" s="296"/>
      <c r="G27" s="296"/>
      <c r="H27" s="137"/>
      <c r="I27" s="296"/>
    </row>
    <row r="28" spans="1:9" ht="15.75" x14ac:dyDescent="0.25">
      <c r="A28" s="279"/>
      <c r="B28" s="280" t="s">
        <v>35</v>
      </c>
      <c r="C28" s="280"/>
      <c r="D28" s="280"/>
      <c r="E28" s="281">
        <v>64.52</v>
      </c>
      <c r="F28" s="281">
        <v>81.37</v>
      </c>
      <c r="G28" s="282">
        <v>244.8</v>
      </c>
      <c r="H28" s="282">
        <v>1553</v>
      </c>
      <c r="I28" s="283">
        <v>110.79</v>
      </c>
    </row>
    <row r="29" spans="1:9" x14ac:dyDescent="0.25">
      <c r="A29" s="30"/>
      <c r="B29" s="30"/>
      <c r="C29" s="30"/>
      <c r="D29" s="30"/>
      <c r="E29" s="30"/>
      <c r="F29" s="30"/>
      <c r="G29" s="30"/>
      <c r="H29" s="30"/>
      <c r="I29" s="30"/>
    </row>
    <row r="30" spans="1:9" x14ac:dyDescent="0.25">
      <c r="A30" s="26"/>
      <c r="B30" s="26"/>
      <c r="C30" s="26"/>
      <c r="D30" s="26"/>
      <c r="E30" s="26"/>
      <c r="F30" s="26"/>
      <c r="G30" s="26"/>
      <c r="H30" s="26"/>
      <c r="I30" s="26"/>
    </row>
    <row r="31" spans="1:9" x14ac:dyDescent="0.25">
      <c r="A31" s="26"/>
      <c r="B31" s="26"/>
      <c r="C31" s="26"/>
      <c r="D31" s="26"/>
      <c r="E31" s="26"/>
      <c r="F31" s="26"/>
      <c r="G31" s="26"/>
      <c r="H31" s="26"/>
      <c r="I31" s="26"/>
    </row>
    <row r="32" spans="1:9" x14ac:dyDescent="0.25">
      <c r="A32" s="26"/>
      <c r="B32" s="26"/>
      <c r="C32" s="26"/>
      <c r="D32" s="26"/>
      <c r="E32" s="26"/>
      <c r="F32" s="26"/>
      <c r="G32" s="26"/>
      <c r="H32" s="26"/>
      <c r="I32" s="26"/>
    </row>
    <row r="33" spans="1:9" x14ac:dyDescent="0.25">
      <c r="A33" s="26"/>
      <c r="B33" s="26"/>
      <c r="C33" s="26"/>
      <c r="D33" s="26"/>
      <c r="E33" s="26"/>
      <c r="F33" s="26"/>
      <c r="G33" s="26"/>
      <c r="H33" s="26"/>
      <c r="I33" s="26"/>
    </row>
    <row r="34" spans="1:9" x14ac:dyDescent="0.25">
      <c r="A34" s="26"/>
      <c r="B34" s="26"/>
      <c r="C34" s="26"/>
      <c r="D34" s="26"/>
      <c r="E34" s="26"/>
      <c r="F34" s="26"/>
      <c r="G34" s="26"/>
      <c r="H34" s="26"/>
      <c r="I34" s="26"/>
    </row>
    <row r="35" spans="1:9" x14ac:dyDescent="0.25">
      <c r="A35" s="26"/>
      <c r="B35" s="26"/>
      <c r="C35" s="26"/>
      <c r="D35" s="26"/>
      <c r="E35" s="26"/>
      <c r="F35" s="26"/>
      <c r="G35" s="26"/>
      <c r="H35" s="26"/>
      <c r="I35" s="26"/>
    </row>
    <row r="36" spans="1:9" x14ac:dyDescent="0.25">
      <c r="A36" s="26"/>
      <c r="B36" s="26"/>
      <c r="C36" s="26"/>
      <c r="D36" s="26"/>
      <c r="E36" s="26"/>
      <c r="F36" s="26"/>
      <c r="G36" s="26"/>
      <c r="H36" s="26"/>
      <c r="I36" s="26"/>
    </row>
    <row r="37" spans="1:9" x14ac:dyDescent="0.25">
      <c r="A37" s="26"/>
      <c r="B37" s="26"/>
      <c r="C37" s="26"/>
      <c r="D37" s="26"/>
      <c r="E37" s="26"/>
      <c r="F37" s="26"/>
      <c r="G37" s="26"/>
      <c r="H37" s="26"/>
      <c r="I37" s="26"/>
    </row>
    <row r="38" spans="1:9" x14ac:dyDescent="0.25">
      <c r="A38" s="26"/>
      <c r="B38" s="26"/>
      <c r="C38" s="26"/>
      <c r="D38" s="26"/>
      <c r="E38" s="26"/>
      <c r="F38" s="26"/>
      <c r="G38" s="26"/>
      <c r="H38" s="26"/>
      <c r="I38" s="26"/>
    </row>
    <row r="39" spans="1:9" x14ac:dyDescent="0.25">
      <c r="A39" s="26"/>
      <c r="B39" s="26"/>
      <c r="C39" s="26"/>
      <c r="D39" s="26"/>
      <c r="E39" s="26"/>
      <c r="F39" s="26"/>
      <c r="G39" s="26"/>
      <c r="H39" s="26"/>
      <c r="I39" s="26"/>
    </row>
    <row r="40" spans="1:9" x14ac:dyDescent="0.25">
      <c r="A40" s="26"/>
      <c r="B40" s="26"/>
      <c r="C40" s="26"/>
      <c r="D40" s="26"/>
      <c r="E40" s="26"/>
      <c r="F40" s="26"/>
      <c r="G40" s="26"/>
      <c r="H40" s="26"/>
      <c r="I40" s="26"/>
    </row>
    <row r="41" spans="1:9" x14ac:dyDescent="0.25">
      <c r="A41" s="26"/>
      <c r="B41" s="26"/>
      <c r="C41" s="26"/>
      <c r="D41" s="26"/>
      <c r="E41" s="26"/>
      <c r="F41" s="26"/>
      <c r="G41" s="26"/>
      <c r="H41" s="26"/>
      <c r="I41" s="26"/>
    </row>
    <row r="42" spans="1:9" x14ac:dyDescent="0.25">
      <c r="A42" s="26"/>
      <c r="B42" s="26"/>
      <c r="C42" s="26"/>
      <c r="D42" s="26"/>
      <c r="E42" s="26"/>
      <c r="F42" s="26"/>
      <c r="G42" s="26"/>
      <c r="H42" s="26"/>
      <c r="I42" s="26"/>
    </row>
    <row r="43" spans="1:9" x14ac:dyDescent="0.25">
      <c r="A43" s="26"/>
      <c r="B43" s="26"/>
      <c r="C43" s="26"/>
      <c r="D43" s="26"/>
      <c r="E43" s="26"/>
      <c r="F43" s="26"/>
      <c r="G43" s="26"/>
      <c r="H43" s="26"/>
      <c r="I43" s="26"/>
    </row>
    <row r="44" spans="1:9" x14ac:dyDescent="0.25">
      <c r="A44" s="26"/>
      <c r="B44" s="26"/>
      <c r="C44" s="26"/>
      <c r="D44" s="26"/>
      <c r="E44" s="26"/>
      <c r="F44" s="26"/>
      <c r="G44" s="26"/>
      <c r="H44" s="26"/>
      <c r="I44" s="26"/>
    </row>
    <row r="45" spans="1:9" x14ac:dyDescent="0.25">
      <c r="A45" s="26"/>
      <c r="B45" s="26"/>
      <c r="C45" s="26"/>
      <c r="D45" s="26"/>
      <c r="E45" s="26"/>
      <c r="F45" s="26"/>
      <c r="G45" s="26"/>
      <c r="H45" s="26"/>
      <c r="I45" s="26"/>
    </row>
    <row r="46" spans="1:9" x14ac:dyDescent="0.25">
      <c r="A46" s="26"/>
      <c r="B46" s="26"/>
      <c r="C46" s="26"/>
      <c r="D46" s="26"/>
      <c r="E46" s="26"/>
      <c r="F46" s="26"/>
      <c r="G46" s="26"/>
      <c r="H46" s="26"/>
      <c r="I46" s="26"/>
    </row>
    <row r="47" spans="1:9" x14ac:dyDescent="0.25">
      <c r="A47" s="26"/>
      <c r="B47" s="26"/>
      <c r="C47" s="26"/>
      <c r="D47" s="26"/>
      <c r="E47" s="26"/>
      <c r="F47" s="26"/>
      <c r="G47" s="26"/>
      <c r="H47" s="26"/>
      <c r="I47" s="26"/>
    </row>
    <row r="48" spans="1:9" x14ac:dyDescent="0.25">
      <c r="A48" s="26"/>
      <c r="B48" s="26"/>
      <c r="C48" s="26"/>
      <c r="D48" s="26"/>
      <c r="E48" s="26"/>
      <c r="F48" s="26"/>
      <c r="G48" s="26"/>
      <c r="H48" s="26"/>
      <c r="I48" s="26"/>
    </row>
    <row r="49" spans="1:9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9" x14ac:dyDescent="0.25">
      <c r="A50" s="26"/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26"/>
      <c r="B51" s="26"/>
      <c r="C51" s="26"/>
      <c r="D51" s="26"/>
      <c r="E51" s="26"/>
      <c r="F51" s="26"/>
      <c r="G51" s="26"/>
      <c r="H51" s="26"/>
      <c r="I51" s="26"/>
    </row>
    <row r="52" spans="1:9" x14ac:dyDescent="0.25">
      <c r="A52" s="26"/>
      <c r="B52" s="26"/>
      <c r="C52" s="26"/>
      <c r="D52" s="26"/>
      <c r="E52" s="26"/>
      <c r="F52" s="26"/>
      <c r="G52" s="26"/>
      <c r="H52" s="26"/>
      <c r="I52" s="26"/>
    </row>
    <row r="53" spans="1:9" x14ac:dyDescent="0.25">
      <c r="A53" s="26"/>
      <c r="B53" s="26"/>
      <c r="C53" s="26"/>
      <c r="D53" s="26"/>
      <c r="E53" s="26"/>
      <c r="F53" s="26"/>
      <c r="G53" s="26"/>
      <c r="H53" s="26"/>
      <c r="I53" s="26"/>
    </row>
    <row r="54" spans="1:9" x14ac:dyDescent="0.25">
      <c r="A54" s="26"/>
      <c r="B54" s="26"/>
      <c r="C54" s="26"/>
      <c r="D54" s="26"/>
      <c r="E54" s="26"/>
      <c r="F54" s="26"/>
      <c r="G54" s="26"/>
      <c r="H54" s="26"/>
      <c r="I54" s="26"/>
    </row>
    <row r="55" spans="1:9" x14ac:dyDescent="0.25">
      <c r="A55" s="26"/>
      <c r="B55" s="26"/>
      <c r="C55" s="26"/>
      <c r="D55" s="26"/>
      <c r="E55" s="26"/>
      <c r="F55" s="26"/>
      <c r="G55" s="26"/>
      <c r="H55" s="26"/>
      <c r="I55" s="26"/>
    </row>
    <row r="56" spans="1:9" x14ac:dyDescent="0.25">
      <c r="A56" s="26"/>
      <c r="B56" s="26"/>
      <c r="C56" s="26"/>
      <c r="D56" s="26"/>
      <c r="E56" s="26"/>
      <c r="F56" s="26"/>
      <c r="G56" s="26"/>
      <c r="H56" s="26"/>
      <c r="I56" s="26"/>
    </row>
    <row r="57" spans="1:9" x14ac:dyDescent="0.25">
      <c r="A57" s="26"/>
      <c r="B57" s="26"/>
      <c r="C57" s="26"/>
      <c r="D57" s="26"/>
      <c r="E57" s="26"/>
      <c r="F57" s="26"/>
      <c r="G57" s="26"/>
      <c r="H57" s="26"/>
      <c r="I57" s="26"/>
    </row>
    <row r="58" spans="1:9" x14ac:dyDescent="0.25">
      <c r="A58" s="26"/>
      <c r="B58" s="26"/>
      <c r="C58" s="26"/>
      <c r="D58" s="26"/>
      <c r="E58" s="26"/>
      <c r="F58" s="26"/>
      <c r="G58" s="26"/>
      <c r="H58" s="26"/>
      <c r="I58" s="26"/>
    </row>
    <row r="59" spans="1:9" x14ac:dyDescent="0.25">
      <c r="A59" s="26"/>
      <c r="B59" s="26"/>
      <c r="C59" s="26"/>
      <c r="D59" s="26"/>
      <c r="E59" s="26"/>
      <c r="F59" s="26"/>
      <c r="G59" s="26"/>
      <c r="H59" s="26"/>
      <c r="I59" s="26"/>
    </row>
    <row r="60" spans="1:9" x14ac:dyDescent="0.25">
      <c r="A60" s="26"/>
      <c r="B60" s="26"/>
      <c r="C60" s="26"/>
      <c r="D60" s="26"/>
      <c r="E60" s="26"/>
      <c r="F60" s="26"/>
      <c r="G60" s="26"/>
      <c r="H60" s="26"/>
      <c r="I60" s="26"/>
    </row>
    <row r="61" spans="1:9" x14ac:dyDescent="0.25">
      <c r="A61" s="26"/>
      <c r="B61" s="26"/>
      <c r="C61" s="26"/>
      <c r="D61" s="26"/>
      <c r="E61" s="26"/>
      <c r="F61" s="26"/>
      <c r="G61" s="26"/>
      <c r="H61" s="26"/>
      <c r="I61" s="26"/>
    </row>
    <row r="62" spans="1:9" x14ac:dyDescent="0.25">
      <c r="A62" s="26"/>
      <c r="B62" s="26"/>
      <c r="C62" s="26"/>
      <c r="D62" s="26"/>
      <c r="E62" s="26"/>
      <c r="F62" s="26"/>
      <c r="G62" s="26"/>
      <c r="H62" s="26"/>
      <c r="I62" s="26"/>
    </row>
    <row r="63" spans="1:9" x14ac:dyDescent="0.25">
      <c r="A63" s="26"/>
      <c r="B63" s="26"/>
      <c r="C63" s="26"/>
      <c r="D63" s="26"/>
      <c r="E63" s="26"/>
      <c r="F63" s="26"/>
      <c r="G63" s="26"/>
      <c r="H63" s="26"/>
      <c r="I63" s="26"/>
    </row>
    <row r="64" spans="1:9" x14ac:dyDescent="0.25">
      <c r="A64" s="26"/>
      <c r="B64" s="26"/>
      <c r="C64" s="26"/>
      <c r="D64" s="26"/>
      <c r="E64" s="26"/>
      <c r="F64" s="26"/>
      <c r="G64" s="26"/>
      <c r="H64" s="26"/>
      <c r="I64" s="26"/>
    </row>
    <row r="65" spans="1:9" x14ac:dyDescent="0.25">
      <c r="A65" s="26"/>
      <c r="B65" s="26"/>
      <c r="C65" s="26"/>
      <c r="D65" s="26"/>
      <c r="E65" s="26"/>
      <c r="F65" s="26"/>
      <c r="G65" s="26"/>
      <c r="H65" s="26"/>
      <c r="I65" s="26"/>
    </row>
    <row r="66" spans="1:9" x14ac:dyDescent="0.25">
      <c r="A66" s="26"/>
      <c r="B66" s="26"/>
      <c r="C66" s="26"/>
      <c r="D66" s="26"/>
      <c r="E66" s="26"/>
      <c r="F66" s="26"/>
      <c r="G66" s="26"/>
      <c r="H66" s="26"/>
      <c r="I66" s="26"/>
    </row>
    <row r="67" spans="1:9" x14ac:dyDescent="0.25">
      <c r="A67" s="26"/>
      <c r="B67" s="26"/>
      <c r="C67" s="26"/>
      <c r="D67" s="26"/>
      <c r="E67" s="26"/>
      <c r="F67" s="26"/>
      <c r="G67" s="26"/>
      <c r="H67" s="26"/>
      <c r="I67" s="26"/>
    </row>
    <row r="68" spans="1:9" x14ac:dyDescent="0.25">
      <c r="A68" s="26"/>
      <c r="B68" s="26"/>
      <c r="C68" s="26"/>
      <c r="D68" s="26"/>
      <c r="E68" s="26"/>
      <c r="F68" s="26"/>
      <c r="G68" s="26"/>
      <c r="H68" s="26"/>
      <c r="I68" s="26"/>
    </row>
    <row r="69" spans="1:9" x14ac:dyDescent="0.25">
      <c r="A69" s="26"/>
      <c r="B69" s="26"/>
      <c r="C69" s="26"/>
      <c r="D69" s="26"/>
      <c r="E69" s="26"/>
      <c r="F69" s="26"/>
      <c r="G69" s="26"/>
      <c r="H69" s="26"/>
      <c r="I69" s="26"/>
    </row>
    <row r="70" spans="1:9" x14ac:dyDescent="0.25">
      <c r="A70" s="26"/>
      <c r="B70" s="26"/>
      <c r="C70" s="26"/>
      <c r="D70" s="26"/>
      <c r="E70" s="26"/>
      <c r="F70" s="26"/>
      <c r="G70" s="26"/>
      <c r="H70" s="26"/>
      <c r="I70" s="26"/>
    </row>
    <row r="71" spans="1:9" x14ac:dyDescent="0.25">
      <c r="A71" s="26"/>
      <c r="B71" s="26"/>
      <c r="C71" s="26"/>
      <c r="D71" s="26"/>
      <c r="E71" s="26"/>
      <c r="F71" s="26"/>
      <c r="G71" s="26"/>
      <c r="H71" s="26"/>
      <c r="I71" s="26"/>
    </row>
    <row r="72" spans="1:9" x14ac:dyDescent="0.25">
      <c r="A72" s="26"/>
      <c r="B72" s="26"/>
      <c r="C72" s="26"/>
      <c r="D72" s="26"/>
      <c r="E72" s="26"/>
      <c r="F72" s="26"/>
      <c r="G72" s="26"/>
      <c r="H72" s="26"/>
      <c r="I72" s="26"/>
    </row>
    <row r="73" spans="1:9" x14ac:dyDescent="0.25">
      <c r="A73" s="26"/>
      <c r="B73" s="26"/>
      <c r="C73" s="26"/>
      <c r="D73" s="26"/>
      <c r="E73" s="26"/>
      <c r="F73" s="26"/>
      <c r="G73" s="26"/>
      <c r="H73" s="26"/>
      <c r="I73" s="26"/>
    </row>
    <row r="74" spans="1:9" x14ac:dyDescent="0.25">
      <c r="A74" s="26"/>
      <c r="B74" s="26"/>
      <c r="C74" s="26"/>
      <c r="D74" s="26"/>
      <c r="E74" s="26"/>
      <c r="F74" s="26"/>
      <c r="G74" s="26"/>
      <c r="H74" s="26"/>
      <c r="I74" s="26"/>
    </row>
    <row r="75" spans="1:9" x14ac:dyDescent="0.25">
      <c r="A75" s="26"/>
      <c r="B75" s="26"/>
      <c r="C75" s="26"/>
      <c r="D75" s="26"/>
      <c r="E75" s="26"/>
      <c r="F75" s="26"/>
      <c r="G75" s="26"/>
      <c r="H75" s="26"/>
      <c r="I75" s="26"/>
    </row>
    <row r="76" spans="1:9" x14ac:dyDescent="0.25">
      <c r="A76" s="26"/>
      <c r="B76" s="26"/>
      <c r="C76" s="26"/>
      <c r="D76" s="26"/>
      <c r="E76" s="26"/>
      <c r="F76" s="26"/>
      <c r="G76" s="26"/>
      <c r="H76" s="26"/>
      <c r="I76" s="26"/>
    </row>
    <row r="77" spans="1:9" x14ac:dyDescent="0.25">
      <c r="A77" s="26"/>
      <c r="B77" s="26"/>
      <c r="C77" s="26"/>
      <c r="D77" s="26"/>
      <c r="E77" s="26"/>
      <c r="F77" s="26"/>
      <c r="G77" s="26"/>
      <c r="H77" s="26"/>
      <c r="I77" s="26"/>
    </row>
    <row r="78" spans="1:9" x14ac:dyDescent="0.25">
      <c r="A78" s="26"/>
      <c r="B78" s="26"/>
      <c r="C78" s="26"/>
      <c r="D78" s="26"/>
      <c r="E78" s="26"/>
      <c r="F78" s="26"/>
      <c r="G78" s="26"/>
      <c r="H78" s="26"/>
      <c r="I78" s="26"/>
    </row>
    <row r="79" spans="1:9" x14ac:dyDescent="0.25">
      <c r="A79" s="26"/>
      <c r="B79" s="26"/>
      <c r="C79" s="26"/>
      <c r="D79" s="26"/>
      <c r="E79" s="26"/>
      <c r="F79" s="26"/>
      <c r="G79" s="26"/>
      <c r="H79" s="26"/>
      <c r="I79" s="26"/>
    </row>
    <row r="80" spans="1:9" x14ac:dyDescent="0.25">
      <c r="A80" s="26"/>
      <c r="B80" s="26"/>
      <c r="C80" s="26"/>
      <c r="D80" s="26"/>
      <c r="E80" s="26"/>
      <c r="F80" s="26"/>
      <c r="G80" s="26"/>
      <c r="H80" s="26"/>
      <c r="I80" s="26"/>
    </row>
    <row r="81" spans="1:9" x14ac:dyDescent="0.25">
      <c r="A81" s="26"/>
      <c r="B81" s="26"/>
      <c r="C81" s="26"/>
      <c r="D81" s="26"/>
      <c r="E81" s="26"/>
      <c r="F81" s="26"/>
      <c r="G81" s="26"/>
      <c r="H81" s="26"/>
      <c r="I81" s="26"/>
    </row>
    <row r="82" spans="1:9" x14ac:dyDescent="0.25">
      <c r="A82" s="26"/>
      <c r="B82" s="26"/>
      <c r="C82" s="26"/>
      <c r="D82" s="26"/>
      <c r="E82" s="26"/>
      <c r="F82" s="26"/>
      <c r="G82" s="26"/>
      <c r="H82" s="26"/>
      <c r="I82" s="26"/>
    </row>
    <row r="83" spans="1:9" x14ac:dyDescent="0.25">
      <c r="A83" s="26"/>
      <c r="B83" s="26"/>
      <c r="C83" s="26"/>
      <c r="D83" s="26"/>
      <c r="E83" s="26"/>
      <c r="F83" s="26"/>
      <c r="G83" s="26"/>
      <c r="H83" s="26"/>
      <c r="I83" s="26"/>
    </row>
    <row r="84" spans="1:9" x14ac:dyDescent="0.25">
      <c r="A84" s="26"/>
      <c r="B84" s="26"/>
      <c r="C84" s="26"/>
      <c r="D84" s="26"/>
      <c r="E84" s="26"/>
      <c r="F84" s="26"/>
      <c r="G84" s="26"/>
      <c r="H84" s="26"/>
      <c r="I84" s="26"/>
    </row>
    <row r="85" spans="1:9" x14ac:dyDescent="0.25">
      <c r="A85" s="26"/>
      <c r="B85" s="26"/>
      <c r="C85" s="26"/>
      <c r="D85" s="26"/>
      <c r="E85" s="26"/>
      <c r="F85" s="26"/>
      <c r="G85" s="26"/>
      <c r="H85" s="26"/>
      <c r="I85" s="26"/>
    </row>
    <row r="86" spans="1:9" x14ac:dyDescent="0.25">
      <c r="A86" s="26"/>
      <c r="B86" s="26"/>
      <c r="C86" s="26"/>
      <c r="D86" s="26"/>
      <c r="E86" s="26"/>
      <c r="F86" s="26"/>
      <c r="G86" s="26"/>
      <c r="H86" s="26"/>
      <c r="I86" s="26"/>
    </row>
    <row r="87" spans="1:9" x14ac:dyDescent="0.25">
      <c r="A87" s="26"/>
      <c r="B87" s="26"/>
      <c r="C87" s="26"/>
      <c r="D87" s="26"/>
      <c r="E87" s="26"/>
      <c r="F87" s="26"/>
      <c r="G87" s="26"/>
      <c r="H87" s="26"/>
      <c r="I87" s="26"/>
    </row>
    <row r="88" spans="1:9" x14ac:dyDescent="0.25">
      <c r="A88" s="26"/>
      <c r="B88" s="26"/>
      <c r="C88" s="26"/>
      <c r="D88" s="26"/>
      <c r="E88" s="26"/>
      <c r="F88" s="26"/>
      <c r="G88" s="26"/>
      <c r="H88" s="26"/>
      <c r="I88" s="26"/>
    </row>
    <row r="89" spans="1:9" x14ac:dyDescent="0.25">
      <c r="A89" s="26"/>
      <c r="B89" s="26"/>
      <c r="C89" s="26"/>
      <c r="D89" s="26"/>
      <c r="E89" s="26"/>
      <c r="F89" s="26"/>
      <c r="G89" s="26"/>
      <c r="H89" s="26"/>
      <c r="I89" s="26"/>
    </row>
    <row r="90" spans="1:9" x14ac:dyDescent="0.25">
      <c r="A90" s="26"/>
      <c r="B90" s="26"/>
      <c r="C90" s="26"/>
      <c r="D90" s="26"/>
      <c r="E90" s="26"/>
      <c r="F90" s="26"/>
      <c r="G90" s="26"/>
      <c r="H90" s="26"/>
      <c r="I90" s="26"/>
    </row>
    <row r="91" spans="1:9" x14ac:dyDescent="0.25">
      <c r="A91" s="26"/>
      <c r="B91" s="26"/>
      <c r="C91" s="26"/>
      <c r="D91" s="26"/>
      <c r="E91" s="26"/>
      <c r="F91" s="26"/>
      <c r="G91" s="26"/>
      <c r="H91" s="26"/>
      <c r="I91" s="26"/>
    </row>
    <row r="92" spans="1:9" x14ac:dyDescent="0.25">
      <c r="A92" s="26"/>
      <c r="B92" s="26"/>
      <c r="C92" s="26"/>
      <c r="D92" s="26"/>
      <c r="E92" s="26"/>
      <c r="F92" s="26"/>
      <c r="G92" s="26"/>
      <c r="H92" s="26"/>
      <c r="I92" s="26"/>
    </row>
    <row r="93" spans="1:9" x14ac:dyDescent="0.25">
      <c r="A93" s="26"/>
      <c r="B93" s="26"/>
      <c r="C93" s="26"/>
      <c r="D93" s="26"/>
      <c r="E93" s="26"/>
      <c r="F93" s="26"/>
      <c r="G93" s="26"/>
      <c r="H93" s="26"/>
      <c r="I93" s="26"/>
    </row>
    <row r="94" spans="1:9" x14ac:dyDescent="0.25">
      <c r="A94" s="26"/>
      <c r="B94" s="26"/>
      <c r="C94" s="26"/>
      <c r="D94" s="26"/>
      <c r="E94" s="26"/>
      <c r="F94" s="26"/>
      <c r="G94" s="26"/>
      <c r="H94" s="26"/>
      <c r="I94" s="26"/>
    </row>
    <row r="95" spans="1:9" x14ac:dyDescent="0.25">
      <c r="A95" s="26"/>
      <c r="B95" s="26"/>
      <c r="C95" s="26"/>
      <c r="D95" s="26"/>
      <c r="E95" s="26"/>
      <c r="F95" s="26"/>
      <c r="G95" s="26"/>
      <c r="H95" s="26"/>
      <c r="I95" s="26"/>
    </row>
    <row r="96" spans="1:9" x14ac:dyDescent="0.25">
      <c r="A96" s="26"/>
      <c r="B96" s="26"/>
      <c r="C96" s="26"/>
      <c r="D96" s="26"/>
      <c r="E96" s="26"/>
      <c r="F96" s="26"/>
      <c r="G96" s="26"/>
      <c r="H96" s="26"/>
      <c r="I96" s="26"/>
    </row>
    <row r="97" spans="1:9" x14ac:dyDescent="0.25">
      <c r="A97" s="26"/>
      <c r="B97" s="26"/>
      <c r="C97" s="26"/>
      <c r="D97" s="26"/>
      <c r="E97" s="26"/>
      <c r="F97" s="26"/>
      <c r="G97" s="26"/>
      <c r="H97" s="26"/>
      <c r="I97" s="26"/>
    </row>
    <row r="98" spans="1:9" x14ac:dyDescent="0.25">
      <c r="A98" s="26"/>
      <c r="B98" s="26"/>
      <c r="C98" s="26"/>
      <c r="D98" s="26"/>
      <c r="E98" s="26"/>
      <c r="F98" s="26"/>
      <c r="G98" s="26"/>
      <c r="H98" s="26"/>
      <c r="I98" s="26"/>
    </row>
    <row r="99" spans="1:9" x14ac:dyDescent="0.25">
      <c r="A99" s="26"/>
      <c r="B99" s="26"/>
      <c r="C99" s="26"/>
      <c r="D99" s="26"/>
      <c r="E99" s="26"/>
      <c r="F99" s="26"/>
      <c r="G99" s="26"/>
      <c r="H99" s="26"/>
      <c r="I99" s="26"/>
    </row>
    <row r="100" spans="1:9" x14ac:dyDescent="0.25">
      <c r="A100" s="26"/>
      <c r="B100" s="26"/>
      <c r="C100" s="26"/>
      <c r="D100" s="26"/>
      <c r="E100" s="26"/>
      <c r="F100" s="26"/>
      <c r="G100" s="26"/>
      <c r="H100" s="26"/>
      <c r="I100" s="26"/>
    </row>
    <row r="101" spans="1:9" x14ac:dyDescent="0.25">
      <c r="A101" s="26"/>
      <c r="B101" s="26"/>
      <c r="C101" s="26"/>
      <c r="D101" s="26"/>
      <c r="E101" s="26"/>
      <c r="F101" s="26"/>
      <c r="G101" s="26"/>
      <c r="H101" s="26"/>
      <c r="I101" s="26"/>
    </row>
    <row r="102" spans="1:9" x14ac:dyDescent="0.25">
      <c r="A102" s="26"/>
      <c r="B102" s="26"/>
      <c r="C102" s="26"/>
      <c r="D102" s="26"/>
      <c r="E102" s="26"/>
      <c r="F102" s="26"/>
      <c r="G102" s="26"/>
      <c r="H102" s="26"/>
      <c r="I102" s="26"/>
    </row>
    <row r="103" spans="1:9" x14ac:dyDescent="0.25">
      <c r="A103" s="26"/>
      <c r="B103" s="26"/>
      <c r="C103" s="26"/>
      <c r="D103" s="26"/>
      <c r="E103" s="26"/>
      <c r="F103" s="26"/>
      <c r="G103" s="26"/>
      <c r="H103" s="26"/>
      <c r="I103" s="26"/>
    </row>
    <row r="104" spans="1:9" x14ac:dyDescent="0.25">
      <c r="A104" s="26"/>
      <c r="B104" s="26"/>
      <c r="C104" s="26"/>
      <c r="D104" s="26"/>
      <c r="E104" s="26"/>
      <c r="F104" s="26"/>
      <c r="G104" s="26"/>
      <c r="H104" s="26"/>
      <c r="I104" s="26"/>
    </row>
    <row r="105" spans="1:9" x14ac:dyDescent="0.25">
      <c r="A105" s="26"/>
      <c r="B105" s="26"/>
      <c r="C105" s="26"/>
      <c r="D105" s="26"/>
      <c r="E105" s="26"/>
      <c r="F105" s="26"/>
      <c r="G105" s="26"/>
      <c r="H105" s="26"/>
      <c r="I105" s="26"/>
    </row>
    <row r="106" spans="1:9" x14ac:dyDescent="0.25">
      <c r="A106" s="26"/>
      <c r="B106" s="26"/>
      <c r="C106" s="26"/>
      <c r="D106" s="26"/>
      <c r="E106" s="26"/>
      <c r="F106" s="26"/>
      <c r="G106" s="26"/>
      <c r="H106" s="26"/>
      <c r="I106" s="26"/>
    </row>
    <row r="107" spans="1:9" x14ac:dyDescent="0.25">
      <c r="A107" s="26"/>
      <c r="B107" s="26"/>
      <c r="C107" s="26"/>
      <c r="D107" s="26"/>
      <c r="E107" s="26"/>
      <c r="F107" s="26"/>
      <c r="G107" s="26"/>
      <c r="H107" s="26"/>
      <c r="I107" s="26"/>
    </row>
    <row r="108" spans="1:9" x14ac:dyDescent="0.25">
      <c r="A108" s="26"/>
      <c r="B108" s="26"/>
      <c r="C108" s="26"/>
      <c r="D108" s="26"/>
      <c r="E108" s="26"/>
      <c r="F108" s="26"/>
      <c r="G108" s="26"/>
      <c r="H108" s="26"/>
      <c r="I108" s="26"/>
    </row>
    <row r="109" spans="1:9" x14ac:dyDescent="0.25">
      <c r="A109" s="26"/>
      <c r="B109" s="26"/>
      <c r="C109" s="26"/>
      <c r="D109" s="26"/>
      <c r="E109" s="26"/>
      <c r="F109" s="26"/>
      <c r="G109" s="26"/>
      <c r="H109" s="26"/>
      <c r="I109" s="26"/>
    </row>
    <row r="110" spans="1:9" x14ac:dyDescent="0.25">
      <c r="A110" s="26"/>
      <c r="B110" s="26"/>
      <c r="C110" s="26"/>
      <c r="D110" s="26"/>
      <c r="E110" s="26"/>
      <c r="F110" s="26"/>
      <c r="G110" s="26"/>
      <c r="H110" s="26"/>
      <c r="I110" s="26"/>
    </row>
    <row r="111" spans="1:9" x14ac:dyDescent="0.25">
      <c r="A111" s="26"/>
      <c r="B111" s="26"/>
      <c r="C111" s="26"/>
      <c r="D111" s="26"/>
      <c r="E111" s="26"/>
      <c r="F111" s="26"/>
      <c r="G111" s="26"/>
      <c r="H111" s="26"/>
      <c r="I111" s="26"/>
    </row>
    <row r="112" spans="1:9" x14ac:dyDescent="0.25">
      <c r="A112" s="26"/>
      <c r="B112" s="26"/>
      <c r="C112" s="26"/>
      <c r="D112" s="26"/>
      <c r="E112" s="26"/>
      <c r="F112" s="26"/>
      <c r="G112" s="26"/>
      <c r="H112" s="26"/>
      <c r="I112" s="26"/>
    </row>
    <row r="113" spans="1:9" x14ac:dyDescent="0.25">
      <c r="A113" s="26"/>
      <c r="B113" s="26"/>
      <c r="C113" s="26"/>
      <c r="D113" s="26"/>
      <c r="E113" s="26"/>
      <c r="F113" s="26"/>
      <c r="G113" s="26"/>
      <c r="H113" s="26"/>
      <c r="I113" s="26"/>
    </row>
    <row r="114" spans="1:9" x14ac:dyDescent="0.25">
      <c r="A114" s="26"/>
      <c r="B114" s="26"/>
      <c r="C114" s="26"/>
      <c r="D114" s="26"/>
      <c r="E114" s="26"/>
      <c r="F114" s="26"/>
      <c r="G114" s="26"/>
      <c r="H114" s="26"/>
      <c r="I114" s="26"/>
    </row>
    <row r="115" spans="1:9" x14ac:dyDescent="0.25">
      <c r="A115" s="26"/>
      <c r="B115" s="26"/>
      <c r="C115" s="26"/>
      <c r="D115" s="26"/>
      <c r="E115" s="26"/>
      <c r="F115" s="26"/>
      <c r="G115" s="26"/>
      <c r="H115" s="26"/>
      <c r="I115" s="26"/>
    </row>
    <row r="116" spans="1:9" x14ac:dyDescent="0.25">
      <c r="A116" s="26"/>
      <c r="B116" s="26"/>
      <c r="C116" s="26"/>
      <c r="D116" s="26"/>
      <c r="E116" s="26"/>
      <c r="F116" s="26"/>
      <c r="G116" s="26"/>
      <c r="H116" s="26"/>
      <c r="I116" s="26"/>
    </row>
    <row r="117" spans="1:9" x14ac:dyDescent="0.25">
      <c r="A117" s="26"/>
      <c r="B117" s="26"/>
      <c r="C117" s="26"/>
      <c r="D117" s="26"/>
      <c r="E117" s="26"/>
      <c r="F117" s="26"/>
      <c r="G117" s="26"/>
      <c r="H117" s="26"/>
      <c r="I117" s="26"/>
    </row>
    <row r="118" spans="1:9" x14ac:dyDescent="0.25">
      <c r="A118" s="26"/>
      <c r="B118" s="26"/>
      <c r="C118" s="26"/>
      <c r="D118" s="26"/>
      <c r="E118" s="26"/>
      <c r="F118" s="26"/>
      <c r="G118" s="26"/>
      <c r="H118" s="26"/>
      <c r="I118" s="26"/>
    </row>
    <row r="119" spans="1:9" x14ac:dyDescent="0.25">
      <c r="A119" s="26"/>
      <c r="B119" s="26"/>
      <c r="C119" s="26"/>
      <c r="D119" s="26"/>
      <c r="E119" s="26"/>
      <c r="F119" s="26"/>
      <c r="G119" s="26"/>
      <c r="H119" s="26"/>
      <c r="I119" s="26"/>
    </row>
    <row r="120" spans="1:9" x14ac:dyDescent="0.25">
      <c r="A120" s="26"/>
      <c r="B120" s="26"/>
      <c r="C120" s="26"/>
      <c r="D120" s="26"/>
      <c r="E120" s="26"/>
      <c r="F120" s="26"/>
      <c r="G120" s="26"/>
      <c r="H120" s="26"/>
      <c r="I120" s="26"/>
    </row>
    <row r="121" spans="1:9" x14ac:dyDescent="0.25">
      <c r="A121" s="26"/>
      <c r="B121" s="26"/>
      <c r="C121" s="26"/>
      <c r="D121" s="26"/>
      <c r="E121" s="26"/>
      <c r="F121" s="26"/>
      <c r="G121" s="26"/>
      <c r="H121" s="26"/>
      <c r="I121" s="26"/>
    </row>
    <row r="122" spans="1:9" x14ac:dyDescent="0.25">
      <c r="A122" s="26"/>
      <c r="B122" s="26"/>
      <c r="C122" s="26"/>
      <c r="D122" s="26"/>
      <c r="E122" s="26"/>
      <c r="F122" s="26"/>
      <c r="G122" s="26"/>
      <c r="H122" s="26"/>
      <c r="I122" s="26"/>
    </row>
    <row r="123" spans="1:9" x14ac:dyDescent="0.25">
      <c r="A123" s="26"/>
      <c r="B123" s="26"/>
      <c r="C123" s="26"/>
      <c r="D123" s="26"/>
      <c r="E123" s="26"/>
      <c r="F123" s="26"/>
      <c r="G123" s="26"/>
      <c r="H123" s="26"/>
      <c r="I123" s="26"/>
    </row>
    <row r="124" spans="1:9" x14ac:dyDescent="0.25">
      <c r="A124" s="26"/>
      <c r="B124" s="26"/>
      <c r="C124" s="26"/>
      <c r="D124" s="26"/>
      <c r="E124" s="26"/>
      <c r="F124" s="26"/>
      <c r="G124" s="26"/>
      <c r="H124" s="26"/>
      <c r="I124" s="26"/>
    </row>
    <row r="125" spans="1:9" x14ac:dyDescent="0.25">
      <c r="A125" s="26"/>
      <c r="B125" s="26"/>
      <c r="C125" s="26"/>
      <c r="D125" s="26"/>
      <c r="E125" s="26"/>
      <c r="F125" s="26"/>
      <c r="G125" s="26"/>
      <c r="H125" s="26"/>
      <c r="I125" s="26"/>
    </row>
    <row r="126" spans="1:9" x14ac:dyDescent="0.25">
      <c r="A126" s="26"/>
      <c r="B126" s="26"/>
      <c r="C126" s="26"/>
      <c r="D126" s="26"/>
      <c r="E126" s="26"/>
      <c r="F126" s="26"/>
      <c r="G126" s="26"/>
      <c r="H126" s="26"/>
      <c r="I126" s="26"/>
    </row>
    <row r="127" spans="1:9" x14ac:dyDescent="0.25">
      <c r="A127" s="26"/>
      <c r="B127" s="26"/>
      <c r="C127" s="26"/>
      <c r="D127" s="26"/>
      <c r="E127" s="26"/>
      <c r="F127" s="26"/>
      <c r="G127" s="26"/>
      <c r="H127" s="26"/>
      <c r="I127" s="26"/>
    </row>
    <row r="128" spans="1:9" x14ac:dyDescent="0.25">
      <c r="A128" s="26"/>
      <c r="B128" s="26"/>
      <c r="C128" s="26"/>
      <c r="D128" s="26"/>
      <c r="E128" s="26"/>
      <c r="F128" s="26"/>
      <c r="G128" s="26"/>
      <c r="H128" s="26"/>
      <c r="I128" s="26"/>
    </row>
    <row r="129" spans="1:9" x14ac:dyDescent="0.25">
      <c r="A129" s="26"/>
      <c r="B129" s="26"/>
      <c r="C129" s="26"/>
      <c r="D129" s="26"/>
      <c r="E129" s="26"/>
      <c r="F129" s="26"/>
      <c r="G129" s="26"/>
      <c r="H129" s="26"/>
      <c r="I129" s="26"/>
    </row>
    <row r="130" spans="1:9" x14ac:dyDescent="0.25">
      <c r="A130" s="26"/>
      <c r="B130" s="26"/>
      <c r="C130" s="26"/>
      <c r="D130" s="26"/>
      <c r="E130" s="26"/>
      <c r="F130" s="26"/>
      <c r="G130" s="26"/>
      <c r="H130" s="26"/>
      <c r="I130" s="26"/>
    </row>
    <row r="131" spans="1:9" x14ac:dyDescent="0.25">
      <c r="A131" s="26"/>
      <c r="B131" s="26"/>
      <c r="C131" s="26"/>
      <c r="D131" s="26"/>
      <c r="E131" s="26"/>
      <c r="F131" s="26"/>
      <c r="G131" s="26"/>
      <c r="H131" s="26"/>
      <c r="I131" s="26"/>
    </row>
    <row r="132" spans="1:9" x14ac:dyDescent="0.25">
      <c r="A132" s="26"/>
      <c r="B132" s="26"/>
      <c r="C132" s="26"/>
      <c r="D132" s="26"/>
      <c r="E132" s="26"/>
      <c r="F132" s="26"/>
      <c r="G132" s="26"/>
      <c r="H132" s="26"/>
      <c r="I132" s="26"/>
    </row>
    <row r="133" spans="1:9" x14ac:dyDescent="0.25">
      <c r="A133" s="26"/>
      <c r="B133" s="26"/>
      <c r="C133" s="26"/>
      <c r="D133" s="26"/>
      <c r="E133" s="26"/>
      <c r="F133" s="26"/>
      <c r="G133" s="26"/>
      <c r="H133" s="26"/>
      <c r="I133" s="26"/>
    </row>
    <row r="134" spans="1:9" x14ac:dyDescent="0.25">
      <c r="A134" s="26"/>
      <c r="B134" s="26"/>
      <c r="C134" s="26"/>
      <c r="D134" s="26"/>
      <c r="E134" s="26"/>
      <c r="F134" s="26"/>
      <c r="G134" s="26"/>
      <c r="H134" s="26"/>
      <c r="I134" s="26"/>
    </row>
    <row r="135" spans="1:9" x14ac:dyDescent="0.25">
      <c r="A135" s="26"/>
      <c r="B135" s="26"/>
      <c r="C135" s="26"/>
      <c r="D135" s="26"/>
      <c r="E135" s="26"/>
      <c r="F135" s="26"/>
      <c r="G135" s="26"/>
      <c r="H135" s="26"/>
      <c r="I135" s="26"/>
    </row>
    <row r="136" spans="1:9" x14ac:dyDescent="0.25">
      <c r="A136" s="26"/>
      <c r="B136" s="26"/>
      <c r="C136" s="26"/>
      <c r="D136" s="26"/>
      <c r="E136" s="26"/>
      <c r="F136" s="26"/>
      <c r="G136" s="26"/>
      <c r="H136" s="26"/>
      <c r="I136" s="26"/>
    </row>
    <row r="137" spans="1:9" x14ac:dyDescent="0.25">
      <c r="A137" s="26"/>
      <c r="B137" s="26"/>
      <c r="C137" s="26"/>
      <c r="D137" s="26"/>
      <c r="E137" s="26"/>
      <c r="F137" s="26"/>
      <c r="G137" s="26"/>
      <c r="H137" s="26"/>
      <c r="I137" s="26"/>
    </row>
    <row r="138" spans="1:9" x14ac:dyDescent="0.25">
      <c r="A138" s="26"/>
      <c r="B138" s="26"/>
      <c r="C138" s="26"/>
      <c r="D138" s="26"/>
      <c r="E138" s="26"/>
      <c r="F138" s="26"/>
      <c r="G138" s="26"/>
      <c r="H138" s="26"/>
      <c r="I138" s="26"/>
    </row>
    <row r="139" spans="1:9" x14ac:dyDescent="0.25">
      <c r="A139" s="26"/>
      <c r="B139" s="26"/>
      <c r="C139" s="26"/>
      <c r="D139" s="26"/>
      <c r="E139" s="26"/>
      <c r="F139" s="26"/>
      <c r="G139" s="26"/>
      <c r="H139" s="26"/>
      <c r="I139" s="26"/>
    </row>
    <row r="140" spans="1:9" x14ac:dyDescent="0.25">
      <c r="A140" s="26"/>
      <c r="B140" s="26"/>
      <c r="C140" s="26"/>
      <c r="D140" s="26"/>
      <c r="E140" s="26"/>
      <c r="F140" s="26"/>
      <c r="G140" s="26"/>
      <c r="H140" s="26"/>
      <c r="I140" s="26"/>
    </row>
    <row r="141" spans="1:9" x14ac:dyDescent="0.25">
      <c r="A141" s="26"/>
      <c r="B141" s="26"/>
      <c r="C141" s="26"/>
      <c r="D141" s="26"/>
      <c r="E141" s="26"/>
      <c r="F141" s="26"/>
      <c r="G141" s="26"/>
      <c r="H141" s="26"/>
      <c r="I141" s="26"/>
    </row>
    <row r="142" spans="1:9" x14ac:dyDescent="0.25">
      <c r="A142" s="26"/>
      <c r="B142" s="26"/>
      <c r="C142" s="26"/>
      <c r="D142" s="26"/>
      <c r="E142" s="26"/>
      <c r="F142" s="26"/>
      <c r="G142" s="26"/>
      <c r="H142" s="26"/>
      <c r="I142" s="26"/>
    </row>
    <row r="143" spans="1:9" x14ac:dyDescent="0.25">
      <c r="A143" s="26"/>
      <c r="B143" s="26"/>
      <c r="C143" s="26"/>
      <c r="D143" s="26"/>
      <c r="E143" s="26"/>
      <c r="F143" s="26"/>
      <c r="G143" s="26"/>
      <c r="H143" s="26"/>
      <c r="I143" s="26"/>
    </row>
    <row r="144" spans="1:9" x14ac:dyDescent="0.25">
      <c r="A144" s="26"/>
      <c r="B144" s="26"/>
      <c r="C144" s="26"/>
      <c r="D144" s="26"/>
      <c r="E144" s="26"/>
      <c r="F144" s="26"/>
      <c r="G144" s="26"/>
      <c r="H144" s="26"/>
      <c r="I144" s="26"/>
    </row>
    <row r="145" spans="1:9" x14ac:dyDescent="0.25">
      <c r="A145" s="26"/>
      <c r="B145" s="26"/>
      <c r="C145" s="26"/>
      <c r="D145" s="26"/>
      <c r="E145" s="26"/>
      <c r="F145" s="26"/>
      <c r="G145" s="26"/>
      <c r="H145" s="26"/>
      <c r="I145" s="26"/>
    </row>
    <row r="146" spans="1:9" x14ac:dyDescent="0.25">
      <c r="A146" s="26"/>
      <c r="B146" s="26"/>
      <c r="C146" s="26"/>
      <c r="D146" s="26"/>
      <c r="E146" s="26"/>
      <c r="F146" s="26"/>
      <c r="G146" s="26"/>
      <c r="H146" s="26"/>
      <c r="I146" s="26"/>
    </row>
    <row r="147" spans="1:9" x14ac:dyDescent="0.25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x14ac:dyDescent="0.25">
      <c r="A148" s="26"/>
      <c r="B148" s="26"/>
      <c r="C148" s="26"/>
      <c r="D148" s="26"/>
      <c r="E148" s="26"/>
      <c r="F148" s="26"/>
      <c r="G148" s="26"/>
      <c r="H148" s="26"/>
      <c r="I148" s="26"/>
    </row>
    <row r="149" spans="1:9" x14ac:dyDescent="0.25">
      <c r="A149" s="26"/>
      <c r="B149" s="26"/>
      <c r="C149" s="26"/>
      <c r="D149" s="26"/>
      <c r="E149" s="26"/>
      <c r="F149" s="26"/>
      <c r="G149" s="26"/>
      <c r="H149" s="26"/>
      <c r="I149" s="26"/>
    </row>
    <row r="150" spans="1:9" x14ac:dyDescent="0.25">
      <c r="A150" s="26"/>
      <c r="B150" s="26"/>
      <c r="C150" s="26"/>
      <c r="D150" s="26"/>
      <c r="E150" s="26"/>
      <c r="F150" s="26"/>
      <c r="G150" s="26"/>
      <c r="H150" s="26"/>
      <c r="I150" s="26"/>
    </row>
    <row r="151" spans="1:9" x14ac:dyDescent="0.25">
      <c r="A151" s="26"/>
      <c r="B151" s="26"/>
      <c r="C151" s="26"/>
      <c r="D151" s="26"/>
      <c r="E151" s="26"/>
      <c r="F151" s="26"/>
      <c r="G151" s="26"/>
      <c r="H151" s="26"/>
      <c r="I151" s="26"/>
    </row>
    <row r="152" spans="1:9" x14ac:dyDescent="0.25">
      <c r="A152" s="26"/>
      <c r="B152" s="26"/>
      <c r="C152" s="26"/>
      <c r="D152" s="26"/>
      <c r="E152" s="26"/>
      <c r="F152" s="26"/>
      <c r="G152" s="26"/>
      <c r="H152" s="26"/>
      <c r="I152" s="26"/>
    </row>
    <row r="153" spans="1:9" x14ac:dyDescent="0.25">
      <c r="A153" s="26"/>
      <c r="B153" s="26"/>
      <c r="C153" s="26"/>
      <c r="D153" s="26"/>
      <c r="E153" s="26"/>
      <c r="F153" s="26"/>
      <c r="G153" s="26"/>
      <c r="H153" s="26"/>
      <c r="I153" s="26"/>
    </row>
    <row r="154" spans="1:9" x14ac:dyDescent="0.25">
      <c r="A154" s="26"/>
      <c r="B154" s="26"/>
      <c r="C154" s="26"/>
      <c r="D154" s="26"/>
      <c r="E154" s="26"/>
      <c r="F154" s="26"/>
      <c r="G154" s="26"/>
      <c r="H154" s="26"/>
      <c r="I154" s="26"/>
    </row>
    <row r="155" spans="1:9" x14ac:dyDescent="0.25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x14ac:dyDescent="0.25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x14ac:dyDescent="0.25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x14ac:dyDescent="0.25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x14ac:dyDescent="0.2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x14ac:dyDescent="0.2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x14ac:dyDescent="0.2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x14ac:dyDescent="0.2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x14ac:dyDescent="0.2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x14ac:dyDescent="0.25">
      <c r="A164" s="26"/>
      <c r="B164" s="26"/>
      <c r="C164" s="26"/>
      <c r="D164" s="26"/>
      <c r="E164" s="26"/>
      <c r="F164" s="26"/>
      <c r="G164" s="26"/>
      <c r="H164" s="26"/>
      <c r="I164" s="26"/>
    </row>
    <row r="165" spans="1:9" x14ac:dyDescent="0.25">
      <c r="A165" s="26"/>
      <c r="B165" s="26"/>
      <c r="C165" s="26"/>
      <c r="D165" s="26"/>
      <c r="E165" s="26"/>
      <c r="F165" s="26"/>
      <c r="G165" s="26"/>
      <c r="H165" s="26"/>
      <c r="I165" s="26"/>
    </row>
    <row r="166" spans="1:9" x14ac:dyDescent="0.25">
      <c r="A166" s="26"/>
      <c r="B166" s="26"/>
      <c r="C166" s="26"/>
      <c r="D166" s="26"/>
      <c r="E166" s="26"/>
      <c r="F166" s="26"/>
      <c r="G166" s="26"/>
      <c r="H166" s="26"/>
      <c r="I166" s="26"/>
    </row>
    <row r="167" spans="1:9" x14ac:dyDescent="0.25">
      <c r="A167" s="26"/>
      <c r="B167" s="26"/>
      <c r="C167" s="26"/>
      <c r="D167" s="26"/>
      <c r="E167" s="26"/>
      <c r="F167" s="26"/>
      <c r="G167" s="26"/>
      <c r="H167" s="26"/>
      <c r="I167" s="26"/>
    </row>
    <row r="168" spans="1:9" x14ac:dyDescent="0.25">
      <c r="A168" s="26"/>
      <c r="B168" s="26"/>
      <c r="C168" s="26"/>
      <c r="D168" s="26"/>
      <c r="E168" s="26"/>
      <c r="F168" s="26"/>
      <c r="G168" s="26"/>
      <c r="H168" s="26"/>
      <c r="I168" s="26"/>
    </row>
    <row r="169" spans="1:9" x14ac:dyDescent="0.25">
      <c r="A169" s="26"/>
      <c r="B169" s="26"/>
      <c r="C169" s="26"/>
      <c r="D169" s="26"/>
      <c r="E169" s="26"/>
      <c r="F169" s="26"/>
      <c r="G169" s="26"/>
      <c r="H169" s="26"/>
      <c r="I169" s="26"/>
    </row>
    <row r="170" spans="1:9" x14ac:dyDescent="0.25">
      <c r="A170" s="26"/>
      <c r="B170" s="26"/>
      <c r="C170" s="26"/>
      <c r="D170" s="26"/>
      <c r="E170" s="26"/>
      <c r="F170" s="26"/>
      <c r="G170" s="26"/>
      <c r="H170" s="26"/>
      <c r="I170" s="26"/>
    </row>
    <row r="171" spans="1:9" x14ac:dyDescent="0.25">
      <c r="A171" s="26"/>
      <c r="B171" s="26"/>
      <c r="C171" s="26"/>
      <c r="D171" s="26"/>
      <c r="E171" s="26"/>
      <c r="F171" s="26"/>
      <c r="G171" s="26"/>
      <c r="H171" s="26"/>
      <c r="I171" s="26"/>
    </row>
    <row r="172" spans="1:9" x14ac:dyDescent="0.25">
      <c r="A172" s="26"/>
      <c r="B172" s="26"/>
      <c r="C172" s="26"/>
      <c r="D172" s="26"/>
      <c r="E172" s="26"/>
      <c r="F172" s="26"/>
      <c r="G172" s="26"/>
      <c r="H172" s="26"/>
      <c r="I172" s="26"/>
    </row>
    <row r="173" spans="1:9" x14ac:dyDescent="0.25">
      <c r="A173" s="26"/>
      <c r="B173" s="26"/>
      <c r="C173" s="26"/>
      <c r="D173" s="26"/>
      <c r="E173" s="26"/>
      <c r="F173" s="26"/>
      <c r="G173" s="26"/>
      <c r="H173" s="26"/>
      <c r="I173" s="26"/>
    </row>
    <row r="174" spans="1:9" x14ac:dyDescent="0.25">
      <c r="A174" s="26"/>
      <c r="B174" s="26"/>
      <c r="C174" s="26"/>
      <c r="D174" s="26"/>
      <c r="E174" s="26"/>
      <c r="F174" s="26"/>
      <c r="G174" s="26"/>
      <c r="H174" s="26"/>
      <c r="I174" s="26"/>
    </row>
    <row r="175" spans="1:9" x14ac:dyDescent="0.25">
      <c r="A175" s="26"/>
      <c r="B175" s="26"/>
      <c r="C175" s="26"/>
      <c r="D175" s="26"/>
      <c r="E175" s="26"/>
      <c r="F175" s="26"/>
      <c r="G175" s="26"/>
      <c r="H175" s="26"/>
      <c r="I175" s="26"/>
    </row>
    <row r="176" spans="1:9" x14ac:dyDescent="0.25">
      <c r="A176" s="26"/>
      <c r="B176" s="26"/>
      <c r="C176" s="26"/>
      <c r="D176" s="26"/>
      <c r="E176" s="26"/>
      <c r="F176" s="26"/>
      <c r="G176" s="26"/>
      <c r="H176" s="26"/>
      <c r="I176" s="26"/>
    </row>
    <row r="177" spans="1:9" x14ac:dyDescent="0.25">
      <c r="A177" s="26"/>
      <c r="B177" s="26"/>
      <c r="C177" s="26"/>
      <c r="D177" s="26"/>
      <c r="E177" s="26"/>
      <c r="F177" s="26"/>
      <c r="G177" s="26"/>
      <c r="H177" s="26"/>
      <c r="I177" s="26"/>
    </row>
    <row r="178" spans="1:9" x14ac:dyDescent="0.25">
      <c r="A178" s="26"/>
      <c r="B178" s="26"/>
      <c r="C178" s="26"/>
      <c r="D178" s="26"/>
      <c r="E178" s="26"/>
      <c r="F178" s="26"/>
      <c r="G178" s="26"/>
      <c r="H178" s="26"/>
      <c r="I178" s="26"/>
    </row>
    <row r="179" spans="1:9" x14ac:dyDescent="0.25">
      <c r="A179" s="26"/>
      <c r="B179" s="26"/>
      <c r="C179" s="26"/>
      <c r="D179" s="26"/>
      <c r="E179" s="26"/>
      <c r="F179" s="26"/>
      <c r="G179" s="26"/>
      <c r="H179" s="26"/>
      <c r="I179" s="26"/>
    </row>
    <row r="180" spans="1:9" x14ac:dyDescent="0.25">
      <c r="A180" s="26"/>
      <c r="B180" s="26"/>
      <c r="C180" s="26"/>
      <c r="D180" s="26"/>
      <c r="E180" s="26"/>
      <c r="F180" s="26"/>
      <c r="G180" s="26"/>
      <c r="H180" s="26"/>
      <c r="I180" s="26"/>
    </row>
    <row r="181" spans="1:9" x14ac:dyDescent="0.25">
      <c r="A181" s="26"/>
      <c r="B181" s="26"/>
      <c r="C181" s="26"/>
      <c r="D181" s="26"/>
      <c r="E181" s="26"/>
      <c r="F181" s="26"/>
      <c r="G181" s="26"/>
      <c r="H181" s="26"/>
      <c r="I181" s="26"/>
    </row>
  </sheetData>
  <mergeCells count="6">
    <mergeCell ref="E1:I1"/>
    <mergeCell ref="A23:B23"/>
    <mergeCell ref="A16:A19"/>
    <mergeCell ref="A2:A3"/>
    <mergeCell ref="A4:B4"/>
    <mergeCell ref="A11:B11"/>
  </mergeCells>
  <pageMargins left="0.39370078740157483" right="0" top="0.39370078740157483" bottom="0.19685039370078741" header="0" footer="0"/>
  <pageSetup paperSize="8" scale="54" fitToHeight="0" orientation="portrait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7" zoomScale="90" zoomScaleNormal="90" workbookViewId="0">
      <selection activeCell="B3" sqref="B3"/>
    </sheetView>
  </sheetViews>
  <sheetFormatPr defaultRowHeight="15" x14ac:dyDescent="0.25"/>
  <cols>
    <col min="1" max="1" width="11.7109375" customWidth="1"/>
    <col min="2" max="2" width="25.7109375" customWidth="1"/>
    <col min="3" max="3" width="7.7109375" customWidth="1"/>
    <col min="4" max="4" width="7.7109375" hidden="1" customWidth="1"/>
    <col min="5" max="7" width="7.7109375" customWidth="1"/>
    <col min="8" max="8" width="9.7109375" customWidth="1"/>
    <col min="9" max="9" width="7.7109375" customWidth="1"/>
    <col min="12" max="12" width="12.7109375" customWidth="1"/>
  </cols>
  <sheetData>
    <row r="1" spans="1:9" ht="26.25" x14ac:dyDescent="0.25">
      <c r="A1" s="192" t="s">
        <v>0</v>
      </c>
      <c r="B1" s="10"/>
      <c r="C1" s="110" t="s">
        <v>66</v>
      </c>
      <c r="D1" s="111" t="s">
        <v>67</v>
      </c>
      <c r="E1" s="431" t="s">
        <v>66</v>
      </c>
      <c r="F1" s="432"/>
      <c r="G1" s="432"/>
      <c r="H1" s="432"/>
      <c r="I1" s="433"/>
    </row>
    <row r="2" spans="1:9" ht="38.25" x14ac:dyDescent="0.25">
      <c r="A2" s="466" t="s">
        <v>16</v>
      </c>
      <c r="B2" s="8" t="s">
        <v>1</v>
      </c>
      <c r="C2" s="9" t="s">
        <v>18</v>
      </c>
      <c r="D2" s="9" t="s">
        <v>18</v>
      </c>
      <c r="E2" s="186" t="s">
        <v>19</v>
      </c>
      <c r="F2" s="186" t="s">
        <v>20</v>
      </c>
      <c r="G2" s="186" t="s">
        <v>21</v>
      </c>
      <c r="H2" s="186" t="s">
        <v>22</v>
      </c>
      <c r="I2" s="187" t="s">
        <v>23</v>
      </c>
    </row>
    <row r="3" spans="1:9" ht="15.75" customHeight="1" x14ac:dyDescent="0.25">
      <c r="A3" s="466"/>
      <c r="B3" s="33" t="s">
        <v>329</v>
      </c>
      <c r="C3" s="103"/>
      <c r="D3" s="10"/>
      <c r="E3" s="11"/>
      <c r="F3" s="11"/>
      <c r="G3" s="11"/>
      <c r="H3" s="11"/>
      <c r="I3" s="12"/>
    </row>
    <row r="4" spans="1:9" x14ac:dyDescent="0.25">
      <c r="A4" s="456" t="s">
        <v>2</v>
      </c>
      <c r="B4" s="478"/>
      <c r="C4" s="168"/>
      <c r="D4" s="11"/>
      <c r="E4" s="142"/>
      <c r="F4" s="142"/>
      <c r="G4" s="142"/>
      <c r="H4" s="142"/>
      <c r="I4" s="142"/>
    </row>
    <row r="5" spans="1:9" ht="24" customHeight="1" x14ac:dyDescent="0.25">
      <c r="A5" s="108" t="s">
        <v>269</v>
      </c>
      <c r="B5" s="365" t="s">
        <v>298</v>
      </c>
      <c r="C5" s="341">
        <v>45</v>
      </c>
      <c r="D5" s="331">
        <v>6.7</v>
      </c>
      <c r="E5" s="327">
        <v>6.7</v>
      </c>
      <c r="F5" s="327">
        <v>9.5</v>
      </c>
      <c r="G5" s="327">
        <v>9.9</v>
      </c>
      <c r="H5" s="327">
        <v>153</v>
      </c>
      <c r="I5" s="361">
        <v>0.1</v>
      </c>
    </row>
    <row r="6" spans="1:9" ht="24" customHeight="1" x14ac:dyDescent="0.25">
      <c r="A6" s="337" t="s">
        <v>135</v>
      </c>
      <c r="B6" s="325" t="s">
        <v>129</v>
      </c>
      <c r="C6" s="326">
        <v>30</v>
      </c>
      <c r="D6" s="332"/>
      <c r="E6" s="333">
        <v>0.1</v>
      </c>
      <c r="F6" s="333">
        <v>0</v>
      </c>
      <c r="G6" s="333">
        <v>17.8</v>
      </c>
      <c r="H6" s="333">
        <v>71.8</v>
      </c>
      <c r="I6" s="333">
        <v>0</v>
      </c>
    </row>
    <row r="7" spans="1:9" ht="21" x14ac:dyDescent="0.25">
      <c r="A7" s="350" t="s">
        <v>229</v>
      </c>
      <c r="B7" s="325" t="s">
        <v>145</v>
      </c>
      <c r="C7" s="415">
        <v>180</v>
      </c>
      <c r="D7" s="341">
        <v>250</v>
      </c>
      <c r="E7" s="333">
        <v>6.48</v>
      </c>
      <c r="F7" s="327">
        <v>8.4600000000000009</v>
      </c>
      <c r="G7" s="327">
        <v>25.9</v>
      </c>
      <c r="H7" s="327">
        <v>205.5</v>
      </c>
      <c r="I7" s="327">
        <v>1.38</v>
      </c>
    </row>
    <row r="8" spans="1:9" ht="17.25" customHeight="1" x14ac:dyDescent="0.25">
      <c r="A8" s="364" t="s">
        <v>136</v>
      </c>
      <c r="B8" s="411" t="s">
        <v>299</v>
      </c>
      <c r="C8" s="410">
        <v>200</v>
      </c>
      <c r="D8" s="414"/>
      <c r="E8" s="412">
        <v>0.3</v>
      </c>
      <c r="F8" s="412">
        <v>0.6</v>
      </c>
      <c r="G8" s="412">
        <v>7.1</v>
      </c>
      <c r="H8" s="412">
        <v>35</v>
      </c>
      <c r="I8" s="354">
        <v>9.64</v>
      </c>
    </row>
    <row r="9" spans="1:9" ht="21.95" customHeight="1" x14ac:dyDescent="0.25">
      <c r="A9" s="362" t="s">
        <v>253</v>
      </c>
      <c r="B9" s="347" t="s">
        <v>254</v>
      </c>
      <c r="C9" s="333">
        <v>185</v>
      </c>
      <c r="D9" s="409"/>
      <c r="E9" s="333">
        <v>0.64</v>
      </c>
      <c r="F9" s="333">
        <v>0.6</v>
      </c>
      <c r="G9" s="333">
        <v>15.68</v>
      </c>
      <c r="H9" s="333">
        <v>75.2</v>
      </c>
      <c r="I9" s="333">
        <v>16</v>
      </c>
    </row>
    <row r="10" spans="1:9" ht="24" customHeight="1" x14ac:dyDescent="0.25">
      <c r="A10" s="350" t="s">
        <v>282</v>
      </c>
      <c r="B10" s="347" t="s">
        <v>7</v>
      </c>
      <c r="C10" s="351">
        <v>20</v>
      </c>
      <c r="D10" s="326">
        <v>20</v>
      </c>
      <c r="E10" s="327">
        <v>1.1200000000000001</v>
      </c>
      <c r="F10" s="327">
        <v>0.16</v>
      </c>
      <c r="G10" s="327">
        <v>7.84</v>
      </c>
      <c r="H10" s="327">
        <v>47</v>
      </c>
      <c r="I10" s="327">
        <v>0</v>
      </c>
    </row>
    <row r="11" spans="1:9" ht="15.75" x14ac:dyDescent="0.25">
      <c r="A11" s="75"/>
      <c r="B11" s="277" t="s">
        <v>17</v>
      </c>
      <c r="C11" s="310"/>
      <c r="D11" s="315"/>
      <c r="E11" s="139">
        <f>SUM(E5:E10)</f>
        <v>15.340000000000003</v>
      </c>
      <c r="F11" s="139">
        <f>SUM(F5:F10)</f>
        <v>19.320000000000004</v>
      </c>
      <c r="G11" s="139">
        <f>SUM(G5:G10)</f>
        <v>84.22</v>
      </c>
      <c r="H11" s="316">
        <f>SUM(H5:H10)</f>
        <v>587.5</v>
      </c>
      <c r="I11" s="139">
        <f>SUM(I5:I10)</f>
        <v>27.12</v>
      </c>
    </row>
    <row r="12" spans="1:9" ht="16.5" x14ac:dyDescent="0.25">
      <c r="A12" s="452" t="s">
        <v>13</v>
      </c>
      <c r="B12" s="453"/>
      <c r="C12" s="168"/>
      <c r="D12" s="11"/>
      <c r="E12" s="164"/>
      <c r="F12" s="164"/>
      <c r="G12" s="164"/>
      <c r="H12" s="164"/>
      <c r="I12" s="164" t="s">
        <v>4</v>
      </c>
    </row>
    <row r="13" spans="1:9" ht="25.5" customHeight="1" x14ac:dyDescent="0.25">
      <c r="A13" s="108" t="s">
        <v>168</v>
      </c>
      <c r="B13" s="347" t="s">
        <v>169</v>
      </c>
      <c r="C13" s="326">
        <v>60</v>
      </c>
      <c r="D13" s="326">
        <v>120</v>
      </c>
      <c r="E13" s="333">
        <v>0.48</v>
      </c>
      <c r="F13" s="333">
        <v>0.06</v>
      </c>
      <c r="G13" s="333">
        <v>1.5</v>
      </c>
      <c r="H13" s="333">
        <v>8.4</v>
      </c>
      <c r="I13" s="327">
        <v>6</v>
      </c>
    </row>
    <row r="14" spans="1:9" ht="36" customHeight="1" x14ac:dyDescent="0.25">
      <c r="A14" s="108" t="s">
        <v>241</v>
      </c>
      <c r="B14" s="347" t="s">
        <v>242</v>
      </c>
      <c r="C14" s="351" t="s">
        <v>243</v>
      </c>
      <c r="D14" s="344">
        <v>300</v>
      </c>
      <c r="E14" s="327">
        <v>2.16</v>
      </c>
      <c r="F14" s="327">
        <v>2.2799999999999998</v>
      </c>
      <c r="G14" s="327">
        <v>15.05</v>
      </c>
      <c r="H14" s="327">
        <v>89</v>
      </c>
      <c r="I14" s="327">
        <v>6.6</v>
      </c>
    </row>
    <row r="15" spans="1:9" ht="21.95" customHeight="1" x14ac:dyDescent="0.25">
      <c r="A15" s="108" t="s">
        <v>216</v>
      </c>
      <c r="B15" s="347" t="s">
        <v>9</v>
      </c>
      <c r="C15" s="351">
        <v>200</v>
      </c>
      <c r="D15" s="346">
        <v>100</v>
      </c>
      <c r="E15" s="327">
        <v>23.6</v>
      </c>
      <c r="F15" s="327">
        <v>21.04</v>
      </c>
      <c r="G15" s="327">
        <v>15.04</v>
      </c>
      <c r="H15" s="327">
        <v>324.54000000000002</v>
      </c>
      <c r="I15" s="327">
        <v>6.9039999999999999</v>
      </c>
    </row>
    <row r="16" spans="1:9" hidden="1" x14ac:dyDescent="0.25">
      <c r="A16" s="418"/>
      <c r="B16" s="402"/>
      <c r="C16" s="330"/>
      <c r="D16" s="330"/>
      <c r="E16" s="331"/>
      <c r="F16" s="331"/>
      <c r="G16" s="331"/>
      <c r="H16" s="331"/>
      <c r="I16" s="331"/>
    </row>
    <row r="17" spans="1:9" ht="18.75" hidden="1" customHeight="1" x14ac:dyDescent="0.25">
      <c r="A17" s="419"/>
      <c r="B17" s="413"/>
      <c r="C17" s="330"/>
      <c r="D17" s="330"/>
      <c r="E17" s="331"/>
      <c r="F17" s="331"/>
      <c r="G17" s="331"/>
      <c r="H17" s="331"/>
      <c r="I17" s="331"/>
    </row>
    <row r="18" spans="1:9" ht="15.75" hidden="1" customHeight="1" x14ac:dyDescent="0.25">
      <c r="A18" s="419"/>
      <c r="B18" s="413"/>
      <c r="C18" s="330"/>
      <c r="D18" s="330"/>
      <c r="E18" s="331"/>
      <c r="F18" s="331"/>
      <c r="G18" s="331"/>
      <c r="H18" s="331"/>
      <c r="I18" s="331"/>
    </row>
    <row r="19" spans="1:9" ht="16.5" hidden="1" customHeight="1" x14ac:dyDescent="0.25">
      <c r="A19" s="419"/>
      <c r="B19" s="413"/>
      <c r="C19" s="330"/>
      <c r="D19" s="330"/>
      <c r="E19" s="331"/>
      <c r="F19" s="331"/>
      <c r="G19" s="331"/>
      <c r="H19" s="331"/>
      <c r="I19" s="331"/>
    </row>
    <row r="20" spans="1:9" ht="14.25" hidden="1" customHeight="1" x14ac:dyDescent="0.25">
      <c r="A20" s="419"/>
      <c r="B20" s="413"/>
      <c r="C20" s="330"/>
      <c r="D20" s="330"/>
      <c r="E20" s="331"/>
      <c r="F20" s="331"/>
      <c r="G20" s="331"/>
      <c r="H20" s="331"/>
      <c r="I20" s="331"/>
    </row>
    <row r="21" spans="1:9" hidden="1" x14ac:dyDescent="0.25">
      <c r="A21" s="419"/>
      <c r="B21" s="357"/>
      <c r="C21" s="330"/>
      <c r="D21" s="330"/>
      <c r="E21" s="331"/>
      <c r="F21" s="331"/>
      <c r="G21" s="331"/>
      <c r="H21" s="331"/>
      <c r="I21" s="331"/>
    </row>
    <row r="22" spans="1:9" hidden="1" x14ac:dyDescent="0.25">
      <c r="A22" s="420"/>
      <c r="B22" s="357"/>
      <c r="C22" s="331"/>
      <c r="D22" s="331"/>
      <c r="E22" s="331"/>
      <c r="F22" s="331"/>
      <c r="G22" s="331"/>
      <c r="H22" s="331"/>
      <c r="I22" s="331"/>
    </row>
    <row r="23" spans="1:9" ht="26.25" hidden="1" customHeight="1" x14ac:dyDescent="0.25">
      <c r="A23" s="418"/>
      <c r="B23" s="347"/>
      <c r="C23" s="326"/>
      <c r="D23" s="326"/>
      <c r="E23" s="331"/>
      <c r="F23" s="331"/>
      <c r="G23" s="331"/>
      <c r="H23" s="370"/>
      <c r="I23" s="331"/>
    </row>
    <row r="24" spans="1:9" hidden="1" x14ac:dyDescent="0.25">
      <c r="A24" s="419"/>
      <c r="B24" s="355"/>
      <c r="C24" s="372"/>
      <c r="D24" s="372"/>
      <c r="E24" s="331"/>
      <c r="F24" s="331"/>
      <c r="G24" s="331"/>
      <c r="H24" s="331"/>
      <c r="I24" s="331"/>
    </row>
    <row r="25" spans="1:9" hidden="1" x14ac:dyDescent="0.25">
      <c r="A25" s="420"/>
      <c r="B25" s="355"/>
      <c r="C25" s="372"/>
      <c r="D25" s="372"/>
      <c r="E25" s="331"/>
      <c r="F25" s="331"/>
      <c r="G25" s="331"/>
      <c r="H25" s="331"/>
      <c r="I25" s="331"/>
    </row>
    <row r="26" spans="1:9" ht="21.95" customHeight="1" x14ac:dyDescent="0.25">
      <c r="A26" s="362" t="s">
        <v>300</v>
      </c>
      <c r="B26" s="403" t="s">
        <v>170</v>
      </c>
      <c r="C26" s="326">
        <v>200</v>
      </c>
      <c r="D26" s="326">
        <v>200</v>
      </c>
      <c r="E26" s="327">
        <v>0.1</v>
      </c>
      <c r="F26" s="327">
        <v>0</v>
      </c>
      <c r="G26" s="327">
        <v>20.7</v>
      </c>
      <c r="H26" s="327">
        <v>51</v>
      </c>
      <c r="I26" s="327">
        <v>1.2</v>
      </c>
    </row>
    <row r="27" spans="1:9" ht="24" customHeight="1" x14ac:dyDescent="0.25">
      <c r="A27" s="350" t="s">
        <v>264</v>
      </c>
      <c r="B27" s="347" t="s">
        <v>7</v>
      </c>
      <c r="C27" s="367">
        <v>70</v>
      </c>
      <c r="D27" s="326">
        <v>80</v>
      </c>
      <c r="E27" s="327">
        <v>2.94</v>
      </c>
      <c r="F27" s="327">
        <v>0.42</v>
      </c>
      <c r="G27" s="327">
        <v>20.58</v>
      </c>
      <c r="H27" s="327">
        <v>123</v>
      </c>
      <c r="I27" s="327">
        <v>0</v>
      </c>
    </row>
    <row r="28" spans="1:9" ht="24" customHeight="1" x14ac:dyDescent="0.25">
      <c r="A28" s="350" t="s">
        <v>265</v>
      </c>
      <c r="B28" s="347" t="s">
        <v>3</v>
      </c>
      <c r="C28" s="351">
        <v>60</v>
      </c>
      <c r="D28" s="326">
        <v>40</v>
      </c>
      <c r="E28" s="327">
        <v>1.84</v>
      </c>
      <c r="F28" s="327">
        <v>0.48</v>
      </c>
      <c r="G28" s="327">
        <v>13.36</v>
      </c>
      <c r="H28" s="327">
        <v>69.900000000000006</v>
      </c>
      <c r="I28" s="327">
        <v>0</v>
      </c>
    </row>
    <row r="29" spans="1:9" ht="15.75" x14ac:dyDescent="0.25">
      <c r="A29" s="75"/>
      <c r="B29" s="277" t="s">
        <v>17</v>
      </c>
      <c r="C29" s="310"/>
      <c r="D29" s="315"/>
      <c r="E29" s="139">
        <f>SUM(E13:E28)</f>
        <v>31.120000000000005</v>
      </c>
      <c r="F29" s="139">
        <f>SUM(F13:F28)</f>
        <v>24.28</v>
      </c>
      <c r="G29" s="139">
        <f>SUM(G13:G28)</f>
        <v>86.23</v>
      </c>
      <c r="H29" s="139">
        <f>SUM(H13:H28)</f>
        <v>665.84</v>
      </c>
      <c r="I29" s="139">
        <f>SUM(I13:I28)</f>
        <v>20.703999999999997</v>
      </c>
    </row>
    <row r="30" spans="1:9" x14ac:dyDescent="0.25">
      <c r="A30" s="475" t="s">
        <v>5</v>
      </c>
      <c r="B30" s="479"/>
      <c r="C30" s="193"/>
      <c r="D30" s="191"/>
      <c r="E30" s="190"/>
      <c r="F30" s="190"/>
      <c r="G30" s="190"/>
      <c r="H30" s="190"/>
      <c r="I30" s="190"/>
    </row>
    <row r="31" spans="1:9" ht="21.95" customHeight="1" x14ac:dyDescent="0.25">
      <c r="A31" s="374" t="s">
        <v>256</v>
      </c>
      <c r="B31" s="375" t="s">
        <v>249</v>
      </c>
      <c r="C31" s="376">
        <v>200</v>
      </c>
      <c r="D31" s="377"/>
      <c r="E31" s="378">
        <v>0.5</v>
      </c>
      <c r="F31" s="378">
        <v>0.1</v>
      </c>
      <c r="G31" s="378">
        <v>10.1</v>
      </c>
      <c r="H31" s="378">
        <v>46</v>
      </c>
      <c r="I31" s="379">
        <v>2</v>
      </c>
    </row>
    <row r="32" spans="1:9" ht="20.25" customHeight="1" x14ac:dyDescent="0.25">
      <c r="A32" s="108" t="s">
        <v>223</v>
      </c>
      <c r="B32" s="338" t="s">
        <v>301</v>
      </c>
      <c r="C32" s="341">
        <v>115</v>
      </c>
      <c r="D32" s="331">
        <v>8.5</v>
      </c>
      <c r="E32" s="327">
        <v>11.9</v>
      </c>
      <c r="F32" s="327">
        <v>12.2</v>
      </c>
      <c r="G32" s="327">
        <v>71.8</v>
      </c>
      <c r="H32" s="327">
        <v>345</v>
      </c>
      <c r="I32" s="327">
        <v>1.5</v>
      </c>
    </row>
    <row r="33" spans="1:9" ht="15.75" x14ac:dyDescent="0.25">
      <c r="A33" s="75"/>
      <c r="B33" s="277" t="s">
        <v>17</v>
      </c>
      <c r="C33" s="310"/>
      <c r="D33" s="315"/>
      <c r="E33" s="139">
        <f>SUM(E31:E32)</f>
        <v>12.4</v>
      </c>
      <c r="F33" s="139">
        <f>SUM(F31:F32)</f>
        <v>12.299999999999999</v>
      </c>
      <c r="G33" s="139">
        <f>SUM(G31:G32)</f>
        <v>81.899999999999991</v>
      </c>
      <c r="H33" s="139">
        <f>SUM(H31:H32)</f>
        <v>391</v>
      </c>
      <c r="I33" s="139">
        <f>SUM(I31:I32)</f>
        <v>3.5</v>
      </c>
    </row>
    <row r="34" spans="1:9" ht="0.75" customHeight="1" x14ac:dyDescent="0.25">
      <c r="A34" s="456"/>
      <c r="B34" s="478"/>
      <c r="C34" s="168"/>
      <c r="D34" s="169"/>
      <c r="E34" s="164"/>
      <c r="F34" s="164"/>
      <c r="G34" s="164"/>
      <c r="H34" s="164"/>
      <c r="I34" s="164"/>
    </row>
    <row r="35" spans="1:9" ht="20.25" hidden="1" customHeight="1" x14ac:dyDescent="0.25">
      <c r="A35" s="106"/>
      <c r="B35" s="168"/>
      <c r="C35" s="168"/>
      <c r="D35" s="169"/>
      <c r="E35" s="164"/>
      <c r="F35" s="164"/>
      <c r="G35" s="164"/>
      <c r="H35" s="164"/>
      <c r="I35" s="164"/>
    </row>
    <row r="36" spans="1:9" ht="15.75" hidden="1" customHeight="1" x14ac:dyDescent="0.25">
      <c r="A36" s="106"/>
      <c r="B36" s="168"/>
      <c r="C36" s="168"/>
      <c r="D36" s="169"/>
      <c r="E36" s="164"/>
      <c r="F36" s="164"/>
      <c r="G36" s="164"/>
      <c r="H36" s="164"/>
      <c r="I36" s="164"/>
    </row>
    <row r="37" spans="1:9" ht="16.5" hidden="1" customHeight="1" x14ac:dyDescent="0.25">
      <c r="A37" s="106"/>
      <c r="B37" s="168"/>
      <c r="C37" s="168"/>
      <c r="D37" s="169"/>
      <c r="E37" s="164"/>
      <c r="F37" s="164"/>
      <c r="G37" s="164"/>
      <c r="H37" s="164"/>
      <c r="I37" s="164"/>
    </row>
    <row r="38" spans="1:9" hidden="1" x14ac:dyDescent="0.25">
      <c r="A38" s="480"/>
      <c r="B38" s="168"/>
      <c r="C38" s="194"/>
      <c r="D38" s="195"/>
      <c r="E38" s="196"/>
      <c r="F38" s="196"/>
      <c r="G38" s="196"/>
      <c r="H38" s="196"/>
      <c r="I38" s="196"/>
    </row>
    <row r="39" spans="1:9" ht="15" hidden="1" customHeight="1" x14ac:dyDescent="0.25">
      <c r="A39" s="481"/>
      <c r="B39" s="197"/>
      <c r="C39" s="198"/>
      <c r="D39" s="17"/>
      <c r="E39" s="164"/>
      <c r="F39" s="164"/>
      <c r="G39" s="164"/>
      <c r="H39" s="164"/>
      <c r="I39" s="164"/>
    </row>
    <row r="40" spans="1:9" ht="15.75" hidden="1" customHeight="1" x14ac:dyDescent="0.25">
      <c r="A40" s="481"/>
      <c r="B40" s="197"/>
      <c r="C40" s="198"/>
      <c r="D40" s="17"/>
      <c r="E40" s="164"/>
      <c r="F40" s="164"/>
      <c r="G40" s="164"/>
      <c r="H40" s="164"/>
      <c r="I40" s="164"/>
    </row>
    <row r="41" spans="1:9" ht="15.75" hidden="1" customHeight="1" x14ac:dyDescent="0.25">
      <c r="A41" s="481"/>
      <c r="B41" s="83"/>
      <c r="C41" s="21"/>
      <c r="D41" s="21"/>
      <c r="E41" s="52"/>
      <c r="F41" s="52"/>
      <c r="G41" s="52"/>
      <c r="H41" s="52"/>
      <c r="I41" s="52"/>
    </row>
    <row r="42" spans="1:9" ht="15.75" hidden="1" customHeight="1" x14ac:dyDescent="0.25">
      <c r="A42" s="482"/>
      <c r="B42" s="82"/>
      <c r="C42" s="21"/>
      <c r="D42" s="21"/>
      <c r="E42" s="52"/>
      <c r="F42" s="52"/>
      <c r="G42" s="52"/>
      <c r="H42" s="52"/>
      <c r="I42" s="52"/>
    </row>
    <row r="43" spans="1:9" ht="15.75" hidden="1" customHeight="1" x14ac:dyDescent="0.25">
      <c r="A43" s="101"/>
      <c r="B43" s="59"/>
      <c r="C43" s="9"/>
      <c r="D43" s="23"/>
      <c r="E43" s="52"/>
      <c r="F43" s="52"/>
      <c r="G43" s="52"/>
      <c r="H43" s="52"/>
      <c r="I43" s="52"/>
    </row>
    <row r="44" spans="1:9" ht="36" hidden="1" customHeight="1" x14ac:dyDescent="0.25">
      <c r="A44" s="155"/>
      <c r="B44" s="81"/>
      <c r="C44" s="61"/>
      <c r="D44" s="64"/>
      <c r="E44" s="52"/>
      <c r="F44" s="52"/>
      <c r="G44" s="52"/>
      <c r="H44" s="52"/>
      <c r="I44" s="52"/>
    </row>
    <row r="45" spans="1:9" ht="18.75" hidden="1" customHeight="1" x14ac:dyDescent="0.25">
      <c r="A45" s="118"/>
      <c r="B45" s="20"/>
      <c r="C45" s="61"/>
      <c r="D45" s="64"/>
      <c r="E45" s="52"/>
      <c r="F45" s="52"/>
      <c r="G45" s="52"/>
      <c r="H45" s="52"/>
      <c r="I45" s="52"/>
    </row>
    <row r="46" spans="1:9" ht="15.75" hidden="1" customHeight="1" x14ac:dyDescent="0.25">
      <c r="A46" s="118"/>
      <c r="B46" s="20"/>
      <c r="C46" s="61"/>
      <c r="D46" s="64"/>
      <c r="E46" s="52"/>
      <c r="F46" s="52"/>
      <c r="G46" s="52"/>
      <c r="H46" s="52"/>
      <c r="I46" s="52"/>
    </row>
    <row r="47" spans="1:9" ht="15.75" hidden="1" customHeight="1" x14ac:dyDescent="0.25">
      <c r="A47" s="118"/>
      <c r="B47" s="20"/>
      <c r="C47" s="61"/>
      <c r="D47" s="64"/>
      <c r="E47" s="52"/>
      <c r="F47" s="52"/>
      <c r="G47" s="52"/>
      <c r="H47" s="52"/>
      <c r="I47" s="52"/>
    </row>
    <row r="48" spans="1:9" hidden="1" x14ac:dyDescent="0.25">
      <c r="A48" s="118"/>
      <c r="B48" s="20"/>
      <c r="C48" s="61"/>
      <c r="D48" s="64"/>
      <c r="E48" s="52"/>
      <c r="F48" s="52"/>
      <c r="G48" s="52"/>
      <c r="H48" s="52"/>
      <c r="I48" s="52"/>
    </row>
    <row r="49" spans="1:9" hidden="1" x14ac:dyDescent="0.25">
      <c r="A49" s="118"/>
      <c r="B49" s="20"/>
      <c r="C49" s="61"/>
      <c r="D49" s="64"/>
      <c r="E49" s="52"/>
      <c r="F49" s="52"/>
      <c r="G49" s="52"/>
      <c r="H49" s="52"/>
      <c r="I49" s="52"/>
    </row>
    <row r="50" spans="1:9" hidden="1" x14ac:dyDescent="0.25">
      <c r="A50" s="118"/>
      <c r="B50" s="20"/>
      <c r="C50" s="61"/>
      <c r="D50" s="64"/>
      <c r="E50" s="52"/>
      <c r="F50" s="52"/>
      <c r="G50" s="52"/>
      <c r="H50" s="52"/>
      <c r="I50" s="52"/>
    </row>
    <row r="51" spans="1:9" hidden="1" x14ac:dyDescent="0.25">
      <c r="A51" s="125"/>
      <c r="B51" s="13"/>
      <c r="C51" s="23"/>
      <c r="D51" s="23"/>
      <c r="E51" s="52"/>
      <c r="F51" s="52"/>
      <c r="G51" s="52"/>
      <c r="H51" s="52"/>
      <c r="I51" s="52"/>
    </row>
    <row r="52" spans="1:9" hidden="1" x14ac:dyDescent="0.25">
      <c r="A52" s="51"/>
      <c r="B52" s="13"/>
      <c r="C52" s="9"/>
      <c r="D52" s="14"/>
      <c r="E52" s="52"/>
      <c r="F52" s="52"/>
      <c r="G52" s="52"/>
      <c r="H52" s="52"/>
      <c r="I52" s="52"/>
    </row>
    <row r="53" spans="1:9" ht="21.75" hidden="1" customHeight="1" x14ac:dyDescent="0.25">
      <c r="A53" s="51"/>
      <c r="B53" s="13"/>
      <c r="C53" s="9"/>
      <c r="D53" s="14"/>
      <c r="E53" s="52"/>
      <c r="F53" s="52"/>
      <c r="G53" s="52"/>
      <c r="H53" s="52"/>
      <c r="I53" s="52"/>
    </row>
    <row r="54" spans="1:9" hidden="1" x14ac:dyDescent="0.25">
      <c r="A54" s="75"/>
      <c r="B54" s="68"/>
      <c r="C54" s="74"/>
      <c r="D54" s="158"/>
      <c r="E54" s="145"/>
      <c r="F54" s="145"/>
      <c r="G54" s="145"/>
      <c r="H54" s="151"/>
      <c r="I54" s="145"/>
    </row>
    <row r="55" spans="1:9" hidden="1" x14ac:dyDescent="0.25">
      <c r="A55" s="475"/>
      <c r="B55" s="479"/>
      <c r="C55" s="193"/>
      <c r="D55" s="191"/>
      <c r="E55" s="190"/>
      <c r="F55" s="190"/>
      <c r="G55" s="190"/>
      <c r="H55" s="190"/>
      <c r="I55" s="190"/>
    </row>
    <row r="56" spans="1:9" hidden="1" x14ac:dyDescent="0.25">
      <c r="A56" s="101"/>
      <c r="B56" s="84"/>
      <c r="C56" s="23"/>
      <c r="D56" s="23"/>
      <c r="E56" s="52"/>
      <c r="F56" s="52"/>
      <c r="G56" s="52"/>
      <c r="H56" s="52"/>
      <c r="I56" s="52"/>
    </row>
    <row r="57" spans="1:9" hidden="1" x14ac:dyDescent="0.25">
      <c r="A57" s="102"/>
      <c r="B57" s="85"/>
      <c r="C57" s="60"/>
      <c r="D57" s="60"/>
      <c r="E57" s="52"/>
      <c r="F57" s="52"/>
      <c r="G57" s="52"/>
      <c r="H57" s="52"/>
      <c r="I57" s="52"/>
    </row>
    <row r="58" spans="1:9" ht="29.25" hidden="1" customHeight="1" x14ac:dyDescent="0.25">
      <c r="A58" s="125"/>
      <c r="B58" s="38"/>
      <c r="C58" s="65"/>
      <c r="D58" s="65"/>
      <c r="E58" s="79"/>
      <c r="F58" s="79"/>
      <c r="G58" s="79"/>
      <c r="H58" s="79"/>
      <c r="I58" s="95"/>
    </row>
    <row r="59" spans="1:9" ht="14.25" hidden="1" customHeight="1" x14ac:dyDescent="0.25">
      <c r="A59" s="32"/>
      <c r="B59" s="68" t="s">
        <v>17</v>
      </c>
      <c r="C59" s="74"/>
      <c r="D59" s="158"/>
      <c r="E59" s="89">
        <f t="shared" ref="E59:I59" si="0">SUM(E56:E58)</f>
        <v>0</v>
      </c>
      <c r="F59" s="89">
        <f t="shared" si="0"/>
        <v>0</v>
      </c>
      <c r="G59" s="89">
        <f t="shared" si="0"/>
        <v>0</v>
      </c>
      <c r="H59" s="94">
        <f t="shared" si="0"/>
        <v>0</v>
      </c>
      <c r="I59" s="89">
        <f t="shared" si="0"/>
        <v>0</v>
      </c>
    </row>
    <row r="60" spans="1:9" ht="8.25" customHeight="1" x14ac:dyDescent="0.25">
      <c r="A60" s="75"/>
      <c r="B60" s="19"/>
      <c r="C60" s="16"/>
      <c r="D60" s="11"/>
      <c r="E60" s="53"/>
      <c r="F60" s="53"/>
      <c r="G60" s="53"/>
      <c r="H60" s="53"/>
      <c r="I60" s="53"/>
    </row>
    <row r="61" spans="1:9" ht="15.75" x14ac:dyDescent="0.25">
      <c r="A61" s="214"/>
      <c r="B61" s="280" t="s">
        <v>32</v>
      </c>
      <c r="C61" s="317"/>
      <c r="D61" s="314"/>
      <c r="E61" s="268">
        <f>E59+E54+E33+E29+E11</f>
        <v>58.860000000000007</v>
      </c>
      <c r="F61" s="268">
        <f>F59+F54+F33+F29+F11</f>
        <v>55.900000000000006</v>
      </c>
      <c r="G61" s="268">
        <f>G59+G54+G33+G29+G11</f>
        <v>252.35</v>
      </c>
      <c r="H61" s="268">
        <f>H59+H54+H33+H29+H11</f>
        <v>1644.3400000000001</v>
      </c>
      <c r="I61" s="268">
        <f>I59+I54+I33+I29+I11</f>
        <v>51.323999999999998</v>
      </c>
    </row>
  </sheetData>
  <mergeCells count="10">
    <mergeCell ref="A34:B34"/>
    <mergeCell ref="A55:B55"/>
    <mergeCell ref="A38:A42"/>
    <mergeCell ref="A12:B12"/>
    <mergeCell ref="A23:A25"/>
    <mergeCell ref="A16:A22"/>
    <mergeCell ref="E1:I1"/>
    <mergeCell ref="A2:A3"/>
    <mergeCell ref="A4:B4"/>
    <mergeCell ref="A30:B30"/>
  </mergeCells>
  <pageMargins left="0.39370078740157483" right="0" top="0.39370078740157483" bottom="0" header="0" footer="0"/>
  <pageSetup paperSize="8" scale="5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90" zoomScaleNormal="90" workbookViewId="0">
      <selection activeCell="B3" sqref="B3"/>
    </sheetView>
  </sheetViews>
  <sheetFormatPr defaultRowHeight="15" x14ac:dyDescent="0.25"/>
  <cols>
    <col min="1" max="1" width="11" customWidth="1"/>
    <col min="2" max="2" width="30.7109375" customWidth="1"/>
    <col min="3" max="3" width="8.7109375" customWidth="1"/>
    <col min="4" max="4" width="8.7109375" hidden="1" customWidth="1"/>
    <col min="5" max="7" width="8.7109375" customWidth="1"/>
    <col min="8" max="8" width="8.42578125" customWidth="1"/>
    <col min="9" max="9" width="7.28515625" customWidth="1"/>
  </cols>
  <sheetData>
    <row r="1" spans="1:12" ht="28.5" customHeight="1" x14ac:dyDescent="0.25">
      <c r="A1" s="192" t="s">
        <v>0</v>
      </c>
      <c r="B1" s="10"/>
      <c r="C1" s="110" t="s">
        <v>66</v>
      </c>
      <c r="D1" s="111" t="s">
        <v>67</v>
      </c>
      <c r="E1" s="431" t="s">
        <v>66</v>
      </c>
      <c r="F1" s="432"/>
      <c r="G1" s="432"/>
      <c r="H1" s="432"/>
      <c r="I1" s="433"/>
    </row>
    <row r="2" spans="1:12" ht="37.5" customHeight="1" x14ac:dyDescent="0.25">
      <c r="A2" s="466" t="s">
        <v>16</v>
      </c>
      <c r="B2" s="8" t="s">
        <v>1</v>
      </c>
      <c r="C2" s="9" t="s">
        <v>18</v>
      </c>
      <c r="D2" s="9" t="s">
        <v>18</v>
      </c>
      <c r="E2" s="186" t="s">
        <v>19</v>
      </c>
      <c r="F2" s="186" t="s">
        <v>20</v>
      </c>
      <c r="G2" s="186" t="s">
        <v>21</v>
      </c>
      <c r="H2" s="186" t="s">
        <v>22</v>
      </c>
      <c r="I2" s="187" t="s">
        <v>23</v>
      </c>
    </row>
    <row r="3" spans="1:12" ht="13.5" customHeight="1" x14ac:dyDescent="0.25">
      <c r="A3" s="466"/>
      <c r="B3" s="267" t="s">
        <v>328</v>
      </c>
      <c r="C3" s="103"/>
      <c r="D3" s="10"/>
      <c r="E3" s="11"/>
      <c r="F3" s="11"/>
      <c r="G3" s="11"/>
      <c r="H3" s="11"/>
      <c r="I3" s="12"/>
    </row>
    <row r="4" spans="1:12" ht="16.5" x14ac:dyDescent="0.25">
      <c r="A4" s="452" t="s">
        <v>2</v>
      </c>
      <c r="B4" s="453"/>
      <c r="C4" s="168"/>
      <c r="D4" s="11"/>
      <c r="E4" s="142"/>
      <c r="F4" s="142"/>
      <c r="G4" s="142"/>
      <c r="H4" s="142"/>
      <c r="I4" s="142"/>
    </row>
    <row r="5" spans="1:12" ht="21" x14ac:dyDescent="0.25">
      <c r="A5" s="360" t="s">
        <v>302</v>
      </c>
      <c r="B5" s="347" t="s">
        <v>127</v>
      </c>
      <c r="C5" s="326">
        <v>50</v>
      </c>
      <c r="D5" s="326">
        <v>120</v>
      </c>
      <c r="E5" s="327">
        <v>0.66</v>
      </c>
      <c r="F5" s="327">
        <v>0.12</v>
      </c>
      <c r="G5" s="327">
        <v>2.2799999999999998</v>
      </c>
      <c r="H5" s="327">
        <v>14.4</v>
      </c>
      <c r="I5" s="327">
        <v>0.15</v>
      </c>
    </row>
    <row r="6" spans="1:12" ht="24" customHeight="1" x14ac:dyDescent="0.25">
      <c r="A6" s="108" t="s">
        <v>158</v>
      </c>
      <c r="B6" s="338" t="s">
        <v>14</v>
      </c>
      <c r="C6" s="351">
        <v>120</v>
      </c>
      <c r="D6" s="369">
        <v>120</v>
      </c>
      <c r="E6" s="333">
        <v>13.6</v>
      </c>
      <c r="F6" s="333">
        <v>13.5</v>
      </c>
      <c r="G6" s="333">
        <v>4.0999999999999996</v>
      </c>
      <c r="H6" s="333">
        <v>192</v>
      </c>
      <c r="I6" s="333">
        <v>2.2999999999999998</v>
      </c>
      <c r="L6" s="128"/>
    </row>
    <row r="7" spans="1:12" ht="24" customHeight="1" x14ac:dyDescent="0.25">
      <c r="A7" s="350" t="s">
        <v>218</v>
      </c>
      <c r="B7" s="347" t="s">
        <v>153</v>
      </c>
      <c r="C7" s="326">
        <v>150</v>
      </c>
      <c r="D7" s="344">
        <v>200</v>
      </c>
      <c r="E7" s="327">
        <v>8.5500000000000007</v>
      </c>
      <c r="F7" s="327">
        <v>7.85</v>
      </c>
      <c r="G7" s="327">
        <v>37.11</v>
      </c>
      <c r="H7" s="327">
        <v>253</v>
      </c>
      <c r="I7" s="327">
        <v>0</v>
      </c>
    </row>
    <row r="8" spans="1:12" ht="26.25" customHeight="1" x14ac:dyDescent="0.25">
      <c r="A8" s="108" t="s">
        <v>136</v>
      </c>
      <c r="B8" s="365" t="s">
        <v>15</v>
      </c>
      <c r="C8" s="326">
        <v>200</v>
      </c>
      <c r="D8" s="326">
        <v>200</v>
      </c>
      <c r="E8" s="333">
        <v>3.8</v>
      </c>
      <c r="F8" s="333">
        <v>3.5</v>
      </c>
      <c r="G8" s="333">
        <v>11.1</v>
      </c>
      <c r="H8" s="333">
        <v>90.8</v>
      </c>
      <c r="I8" s="333">
        <v>0.3</v>
      </c>
    </row>
    <row r="9" spans="1:12" ht="32.25" customHeight="1" x14ac:dyDescent="0.25">
      <c r="A9" s="350" t="s">
        <v>264</v>
      </c>
      <c r="B9" s="347" t="s">
        <v>7</v>
      </c>
      <c r="C9" s="351">
        <v>40</v>
      </c>
      <c r="D9" s="326">
        <v>20</v>
      </c>
      <c r="E9" s="327">
        <v>6.08</v>
      </c>
      <c r="F9" s="327">
        <v>0.32</v>
      </c>
      <c r="G9" s="327">
        <v>39.36</v>
      </c>
      <c r="H9" s="327">
        <v>94</v>
      </c>
      <c r="I9" s="327">
        <v>0</v>
      </c>
    </row>
    <row r="10" spans="1:12" ht="15.75" x14ac:dyDescent="0.25">
      <c r="A10" s="75"/>
      <c r="B10" s="277" t="s">
        <v>17</v>
      </c>
      <c r="C10" s="320"/>
      <c r="D10" s="321"/>
      <c r="E10" s="139">
        <f>SUM(E5:E9)</f>
        <v>32.690000000000005</v>
      </c>
      <c r="F10" s="139">
        <f>SUM(F5:F9)</f>
        <v>25.29</v>
      </c>
      <c r="G10" s="139">
        <f>SUM(G5:G9)</f>
        <v>93.949999999999989</v>
      </c>
      <c r="H10" s="139">
        <f>SUM(H5:H9)</f>
        <v>644.19999999999993</v>
      </c>
      <c r="I10" s="139">
        <f>SUM(I5:I9)</f>
        <v>2.7499999999999996</v>
      </c>
    </row>
    <row r="11" spans="1:12" ht="16.5" x14ac:dyDescent="0.25">
      <c r="A11" s="471" t="s">
        <v>13</v>
      </c>
      <c r="B11" s="472"/>
      <c r="C11" s="105"/>
      <c r="D11" s="170"/>
      <c r="E11" s="189"/>
      <c r="F11" s="189"/>
      <c r="G11" s="189"/>
      <c r="H11" s="190"/>
      <c r="I11" s="161"/>
    </row>
    <row r="12" spans="1:12" ht="25.5" customHeight="1" x14ac:dyDescent="0.25">
      <c r="A12" s="108" t="s">
        <v>172</v>
      </c>
      <c r="B12" s="325" t="s">
        <v>187</v>
      </c>
      <c r="C12" s="326">
        <v>60</v>
      </c>
      <c r="D12" s="353">
        <v>120</v>
      </c>
      <c r="E12" s="354">
        <v>0.66</v>
      </c>
      <c r="F12" s="354">
        <v>6.06</v>
      </c>
      <c r="G12" s="354">
        <v>6.36</v>
      </c>
      <c r="H12" s="354">
        <v>82.8</v>
      </c>
      <c r="I12" s="354">
        <v>9.24</v>
      </c>
    </row>
    <row r="13" spans="1:12" ht="36.75" customHeight="1" x14ac:dyDescent="0.25">
      <c r="A13" s="108" t="s">
        <v>152</v>
      </c>
      <c r="B13" s="347" t="s">
        <v>10</v>
      </c>
      <c r="C13" s="341">
        <v>200</v>
      </c>
      <c r="D13" s="326">
        <v>300</v>
      </c>
      <c r="E13" s="327">
        <v>1.4</v>
      </c>
      <c r="F13" s="327">
        <v>3.98</v>
      </c>
      <c r="G13" s="327">
        <v>6.22</v>
      </c>
      <c r="H13" s="327">
        <v>66.400000000000006</v>
      </c>
      <c r="I13" s="327">
        <v>14.78</v>
      </c>
      <c r="J13" s="26"/>
    </row>
    <row r="14" spans="1:12" ht="21.95" customHeight="1" x14ac:dyDescent="0.25">
      <c r="A14" s="108" t="s">
        <v>227</v>
      </c>
      <c r="B14" s="347" t="s">
        <v>226</v>
      </c>
      <c r="C14" s="351">
        <v>80</v>
      </c>
      <c r="D14" s="351" t="s">
        <v>86</v>
      </c>
      <c r="E14" s="327">
        <v>19.440000000000001</v>
      </c>
      <c r="F14" s="327">
        <v>10.72</v>
      </c>
      <c r="G14" s="327">
        <v>3.28</v>
      </c>
      <c r="H14" s="327">
        <v>171.2</v>
      </c>
      <c r="I14" s="327">
        <v>1.44</v>
      </c>
    </row>
    <row r="15" spans="1:12" ht="21.95" customHeight="1" x14ac:dyDescent="0.25">
      <c r="A15" s="108" t="s">
        <v>173</v>
      </c>
      <c r="B15" s="343" t="s">
        <v>84</v>
      </c>
      <c r="C15" s="344">
        <v>150</v>
      </c>
      <c r="D15" s="341">
        <v>180</v>
      </c>
      <c r="E15" s="327">
        <v>4.7</v>
      </c>
      <c r="F15" s="327">
        <v>9.9</v>
      </c>
      <c r="G15" s="327">
        <v>24.5</v>
      </c>
      <c r="H15" s="361">
        <v>184.5</v>
      </c>
      <c r="I15" s="327">
        <v>7.65</v>
      </c>
    </row>
    <row r="16" spans="1:12" ht="21.95" customHeight="1" x14ac:dyDescent="0.25">
      <c r="A16" s="362" t="s">
        <v>303</v>
      </c>
      <c r="B16" s="390" t="s">
        <v>81</v>
      </c>
      <c r="C16" s="344">
        <v>200</v>
      </c>
      <c r="D16" s="344">
        <v>200</v>
      </c>
      <c r="E16" s="361">
        <v>0.8</v>
      </c>
      <c r="F16" s="361">
        <v>0</v>
      </c>
      <c r="G16" s="361">
        <v>28.5</v>
      </c>
      <c r="H16" s="361">
        <v>117</v>
      </c>
      <c r="I16" s="361">
        <v>0</v>
      </c>
    </row>
    <row r="17" spans="1:9" ht="24" customHeight="1" x14ac:dyDescent="0.25">
      <c r="A17" s="350" t="s">
        <v>264</v>
      </c>
      <c r="B17" s="347" t="s">
        <v>7</v>
      </c>
      <c r="C17" s="326">
        <v>70</v>
      </c>
      <c r="D17" s="326">
        <v>70</v>
      </c>
      <c r="E17" s="327">
        <v>2.94</v>
      </c>
      <c r="F17" s="327">
        <v>0.42</v>
      </c>
      <c r="G17" s="327">
        <v>20.58</v>
      </c>
      <c r="H17" s="327">
        <v>123</v>
      </c>
      <c r="I17" s="327">
        <v>0</v>
      </c>
    </row>
    <row r="18" spans="1:9" ht="24" customHeight="1" x14ac:dyDescent="0.25">
      <c r="A18" s="350" t="s">
        <v>265</v>
      </c>
      <c r="B18" s="347" t="s">
        <v>3</v>
      </c>
      <c r="C18" s="351">
        <v>60</v>
      </c>
      <c r="D18" s="326">
        <v>40</v>
      </c>
      <c r="E18" s="327">
        <f>4.6*D18/100</f>
        <v>1.84</v>
      </c>
      <c r="F18" s="327">
        <f>1.2*D18/100</f>
        <v>0.48</v>
      </c>
      <c r="G18" s="327">
        <f>33.4*D18/100</f>
        <v>13.36</v>
      </c>
      <c r="H18" s="327">
        <f>174*D18/100</f>
        <v>69.599999999999994</v>
      </c>
      <c r="I18" s="327">
        <v>0</v>
      </c>
    </row>
    <row r="19" spans="1:9" ht="15" customHeight="1" x14ac:dyDescent="0.25">
      <c r="A19" s="75"/>
      <c r="B19" s="277" t="s">
        <v>17</v>
      </c>
      <c r="C19" s="310"/>
      <c r="D19" s="315"/>
      <c r="E19" s="139">
        <f>SUM(E12:E18)</f>
        <v>31.78</v>
      </c>
      <c r="F19" s="139">
        <f>SUM(F12:F18)</f>
        <v>31.56</v>
      </c>
      <c r="G19" s="139">
        <f>SUM(G12:G18)</f>
        <v>102.8</v>
      </c>
      <c r="H19" s="316">
        <f>SUM(H12:H18)</f>
        <v>814.5</v>
      </c>
      <c r="I19" s="139">
        <f>SUM(I12:I18)</f>
        <v>33.11</v>
      </c>
    </row>
    <row r="20" spans="1:9" ht="15" customHeight="1" x14ac:dyDescent="0.25">
      <c r="A20" s="452" t="s">
        <v>5</v>
      </c>
      <c r="B20" s="484"/>
      <c r="C20" s="107"/>
      <c r="D20" s="11"/>
      <c r="E20" s="164"/>
      <c r="F20" s="164"/>
      <c r="G20" s="164"/>
      <c r="H20" s="164"/>
      <c r="I20" s="164"/>
    </row>
    <row r="21" spans="1:9" ht="31.5" customHeight="1" x14ac:dyDescent="0.25">
      <c r="A21" s="108" t="s">
        <v>304</v>
      </c>
      <c r="B21" s="338" t="s">
        <v>235</v>
      </c>
      <c r="C21" s="395" t="s">
        <v>305</v>
      </c>
      <c r="D21" s="326" t="s">
        <v>82</v>
      </c>
      <c r="E21" s="327">
        <v>8.6</v>
      </c>
      <c r="F21" s="327">
        <v>8.4</v>
      </c>
      <c r="G21" s="327">
        <v>37.700000000000003</v>
      </c>
      <c r="H21" s="327">
        <v>261</v>
      </c>
      <c r="I21" s="333">
        <v>0.1</v>
      </c>
    </row>
    <row r="22" spans="1:9" ht="21.95" customHeight="1" x14ac:dyDescent="0.25">
      <c r="A22" s="108" t="s">
        <v>306</v>
      </c>
      <c r="B22" s="347" t="s">
        <v>230</v>
      </c>
      <c r="C22" s="326">
        <v>200</v>
      </c>
      <c r="D22" s="335">
        <v>200</v>
      </c>
      <c r="E22" s="333">
        <v>0.36</v>
      </c>
      <c r="F22" s="333">
        <v>0.09</v>
      </c>
      <c r="G22" s="333">
        <v>30</v>
      </c>
      <c r="H22" s="333">
        <v>122</v>
      </c>
      <c r="I22" s="333">
        <v>18.399999999999999</v>
      </c>
    </row>
    <row r="23" spans="1:9" ht="13.5" customHeight="1" x14ac:dyDescent="0.25">
      <c r="A23" s="75"/>
      <c r="B23" s="277" t="s">
        <v>17</v>
      </c>
      <c r="C23" s="310"/>
      <c r="D23" s="315"/>
      <c r="E23" s="139">
        <f>SUM(E22:E22)</f>
        <v>0.36</v>
      </c>
      <c r="F23" s="139">
        <f>SUM(F22:F22)</f>
        <v>0.09</v>
      </c>
      <c r="G23" s="139">
        <f>SUM(G22:G22)</f>
        <v>30</v>
      </c>
      <c r="H23" s="316">
        <f>SUM(H21:H22)</f>
        <v>383</v>
      </c>
      <c r="I23" s="139">
        <f>SUM(I22:I22)</f>
        <v>18.399999999999999</v>
      </c>
    </row>
    <row r="24" spans="1:9" hidden="1" x14ac:dyDescent="0.25">
      <c r="A24" s="456"/>
      <c r="B24" s="457"/>
      <c r="C24" s="107"/>
      <c r="D24" s="169"/>
      <c r="E24" s="164"/>
      <c r="F24" s="164"/>
      <c r="G24" s="164"/>
      <c r="H24" s="164"/>
      <c r="I24" s="164"/>
    </row>
    <row r="25" spans="1:9" hidden="1" x14ac:dyDescent="0.25">
      <c r="A25" s="434"/>
      <c r="B25" s="13"/>
      <c r="C25" s="14"/>
      <c r="D25" s="14"/>
      <c r="E25" s="52"/>
      <c r="F25" s="52"/>
      <c r="G25" s="52"/>
      <c r="H25" s="52"/>
      <c r="I25" s="52"/>
    </row>
    <row r="26" spans="1:9" hidden="1" x14ac:dyDescent="0.25">
      <c r="A26" s="435"/>
      <c r="B26" s="16"/>
      <c r="C26" s="17"/>
      <c r="D26" s="17"/>
      <c r="E26" s="52"/>
      <c r="F26" s="52"/>
      <c r="G26" s="52"/>
      <c r="H26" s="52"/>
      <c r="I26" s="52"/>
    </row>
    <row r="27" spans="1:9" hidden="1" x14ac:dyDescent="0.25">
      <c r="A27" s="434"/>
      <c r="B27" s="13"/>
      <c r="C27" s="9"/>
      <c r="D27" s="23"/>
      <c r="E27" s="52"/>
      <c r="F27" s="52"/>
      <c r="G27" s="52"/>
      <c r="H27" s="52"/>
      <c r="I27" s="52"/>
    </row>
    <row r="28" spans="1:9" hidden="1" x14ac:dyDescent="0.25">
      <c r="A28" s="444"/>
      <c r="B28" s="20"/>
      <c r="C28" s="80"/>
      <c r="D28" s="21"/>
      <c r="E28" s="52"/>
      <c r="F28" s="52"/>
      <c r="G28" s="52"/>
      <c r="H28" s="52"/>
      <c r="I28" s="52"/>
    </row>
    <row r="29" spans="1:9" ht="15.75" hidden="1" customHeight="1" x14ac:dyDescent="0.25">
      <c r="A29" s="444"/>
      <c r="B29" s="16"/>
      <c r="C29" s="41"/>
      <c r="D29" s="21"/>
      <c r="E29" s="52"/>
      <c r="F29" s="52"/>
      <c r="G29" s="52"/>
      <c r="H29" s="52"/>
      <c r="I29" s="52"/>
    </row>
    <row r="30" spans="1:9" ht="15.75" hidden="1" customHeight="1" x14ac:dyDescent="0.25">
      <c r="A30" s="444"/>
      <c r="B30" s="16"/>
      <c r="C30" s="41"/>
      <c r="D30" s="21"/>
      <c r="E30" s="52"/>
      <c r="F30" s="52"/>
      <c r="G30" s="52"/>
      <c r="H30" s="52"/>
      <c r="I30" s="52"/>
    </row>
    <row r="31" spans="1:9" ht="15.75" hidden="1" customHeight="1" x14ac:dyDescent="0.25">
      <c r="A31" s="444"/>
      <c r="B31" s="16"/>
      <c r="C31" s="41"/>
      <c r="D31" s="21"/>
      <c r="E31" s="52"/>
      <c r="F31" s="52"/>
      <c r="G31" s="52"/>
      <c r="H31" s="52"/>
      <c r="I31" s="52"/>
    </row>
    <row r="32" spans="1:9" ht="15.75" hidden="1" customHeight="1" x14ac:dyDescent="0.25">
      <c r="A32" s="444"/>
      <c r="B32" s="16"/>
      <c r="C32" s="80"/>
      <c r="D32" s="21"/>
      <c r="E32" s="52"/>
      <c r="F32" s="52"/>
      <c r="G32" s="52"/>
      <c r="H32" s="52"/>
      <c r="I32" s="52"/>
    </row>
    <row r="33" spans="1:10" ht="15.75" hidden="1" customHeight="1" x14ac:dyDescent="0.25">
      <c r="A33" s="444"/>
      <c r="B33" s="16"/>
      <c r="C33" s="80"/>
      <c r="D33" s="21"/>
      <c r="E33" s="52"/>
      <c r="F33" s="52"/>
      <c r="G33" s="52"/>
      <c r="H33" s="52"/>
      <c r="I33" s="52"/>
    </row>
    <row r="34" spans="1:10" ht="15.75" hidden="1" customHeight="1" x14ac:dyDescent="0.25">
      <c r="A34" s="444"/>
      <c r="B34" s="16"/>
      <c r="C34" s="80"/>
      <c r="D34" s="21"/>
      <c r="E34" s="52"/>
      <c r="F34" s="52"/>
      <c r="G34" s="52"/>
      <c r="H34" s="52"/>
      <c r="I34" s="52"/>
    </row>
    <row r="35" spans="1:10" ht="2.25" hidden="1" customHeight="1" x14ac:dyDescent="0.25">
      <c r="A35" s="444"/>
      <c r="B35" s="16"/>
      <c r="C35" s="80"/>
      <c r="D35" s="21"/>
      <c r="E35" s="52"/>
      <c r="F35" s="52"/>
      <c r="G35" s="52"/>
      <c r="H35" s="52"/>
      <c r="I35" s="52"/>
    </row>
    <row r="36" spans="1:10" ht="15.75" hidden="1" customHeight="1" x14ac:dyDescent="0.25">
      <c r="A36" s="444"/>
      <c r="B36" s="16"/>
      <c r="C36" s="80"/>
      <c r="D36" s="21"/>
      <c r="E36" s="52"/>
      <c r="F36" s="52"/>
      <c r="G36" s="52"/>
      <c r="H36" s="52"/>
      <c r="I36" s="52"/>
    </row>
    <row r="37" spans="1:10" ht="23.25" hidden="1" customHeight="1" x14ac:dyDescent="0.25">
      <c r="A37" s="444"/>
      <c r="B37" s="16"/>
      <c r="C37" s="62"/>
      <c r="D37" s="53"/>
      <c r="E37" s="52"/>
      <c r="F37" s="52"/>
      <c r="G37" s="52"/>
      <c r="H37" s="52"/>
      <c r="I37" s="52"/>
    </row>
    <row r="38" spans="1:10" ht="23.25" hidden="1" customHeight="1" x14ac:dyDescent="0.25">
      <c r="A38" s="444"/>
      <c r="B38" s="16"/>
      <c r="C38" s="62"/>
      <c r="D38" s="53"/>
      <c r="E38" s="52"/>
      <c r="F38" s="52"/>
      <c r="G38" s="52"/>
      <c r="H38" s="52"/>
      <c r="I38" s="52"/>
    </row>
    <row r="39" spans="1:10" ht="15.75" hidden="1" customHeight="1" x14ac:dyDescent="0.25">
      <c r="A39" s="444"/>
      <c r="B39" s="16"/>
      <c r="C39" s="80"/>
      <c r="D39" s="21"/>
      <c r="E39" s="52"/>
      <c r="F39" s="52"/>
      <c r="G39" s="52"/>
      <c r="H39" s="52"/>
      <c r="I39" s="52"/>
    </row>
    <row r="40" spans="1:10" ht="13.5" hidden="1" customHeight="1" x14ac:dyDescent="0.25">
      <c r="A40" s="434"/>
      <c r="B40" s="87"/>
      <c r="C40" s="14"/>
      <c r="D40" s="14"/>
      <c r="E40" s="52"/>
      <c r="F40" s="52"/>
      <c r="G40" s="52"/>
      <c r="H40" s="52"/>
      <c r="I40" s="52"/>
    </row>
    <row r="41" spans="1:10" ht="15.75" hidden="1" customHeight="1" x14ac:dyDescent="0.25">
      <c r="A41" s="444"/>
      <c r="B41" s="82"/>
      <c r="C41" s="17"/>
      <c r="D41" s="17"/>
      <c r="E41" s="52"/>
      <c r="F41" s="52"/>
      <c r="G41" s="52"/>
      <c r="H41" s="52"/>
      <c r="I41" s="52"/>
    </row>
    <row r="42" spans="1:10" ht="15.75" hidden="1" customHeight="1" x14ac:dyDescent="0.25">
      <c r="A42" s="444"/>
      <c r="B42" s="82"/>
      <c r="C42" s="17"/>
      <c r="D42" s="17"/>
      <c r="E42" s="52"/>
      <c r="F42" s="52"/>
      <c r="G42" s="52"/>
      <c r="H42" s="52"/>
      <c r="I42" s="52"/>
    </row>
    <row r="43" spans="1:10" ht="23.25" hidden="1" customHeight="1" x14ac:dyDescent="0.25">
      <c r="A43" s="125"/>
      <c r="B43" s="13"/>
      <c r="C43" s="23"/>
      <c r="D43" s="23"/>
      <c r="E43" s="52"/>
      <c r="F43" s="52"/>
      <c r="G43" s="52"/>
      <c r="H43" s="52"/>
      <c r="I43" s="52"/>
    </row>
    <row r="44" spans="1:10" ht="27.75" hidden="1" customHeight="1" x14ac:dyDescent="0.25">
      <c r="A44" s="51"/>
      <c r="B44" s="13"/>
      <c r="C44" s="9"/>
      <c r="D44" s="14"/>
      <c r="E44" s="52"/>
      <c r="F44" s="52"/>
      <c r="G44" s="52"/>
      <c r="H44" s="52"/>
      <c r="I44" s="52"/>
      <c r="J44" s="26"/>
    </row>
    <row r="45" spans="1:10" ht="27" hidden="1" customHeight="1" x14ac:dyDescent="0.25">
      <c r="A45" s="51"/>
      <c r="B45" s="13"/>
      <c r="C45" s="9"/>
      <c r="D45" s="14"/>
      <c r="E45" s="52"/>
      <c r="F45" s="52"/>
      <c r="G45" s="52"/>
      <c r="H45" s="52"/>
      <c r="I45" s="52"/>
      <c r="J45" s="26"/>
    </row>
    <row r="46" spans="1:10" hidden="1" x14ac:dyDescent="0.25">
      <c r="A46" s="75"/>
      <c r="B46" s="68"/>
      <c r="C46" s="74"/>
      <c r="D46" s="120"/>
      <c r="E46" s="145"/>
      <c r="F46" s="145"/>
      <c r="G46" s="145"/>
      <c r="H46" s="151"/>
      <c r="I46" s="145"/>
      <c r="J46" s="26"/>
    </row>
    <row r="47" spans="1:10" hidden="1" x14ac:dyDescent="0.25">
      <c r="A47" s="476"/>
      <c r="B47" s="457"/>
      <c r="C47" s="107"/>
      <c r="D47" s="11"/>
      <c r="E47" s="164"/>
      <c r="F47" s="164"/>
      <c r="G47" s="164"/>
      <c r="H47" s="164"/>
      <c r="I47" s="164"/>
    </row>
    <row r="48" spans="1:10" hidden="1" x14ac:dyDescent="0.25">
      <c r="A48" s="101"/>
      <c r="B48" s="84"/>
      <c r="C48" s="8"/>
      <c r="D48" s="8"/>
      <c r="E48" s="52"/>
      <c r="F48" s="52"/>
      <c r="G48" s="52"/>
      <c r="H48" s="52"/>
      <c r="I48" s="52"/>
    </row>
    <row r="49" spans="1:10" hidden="1" x14ac:dyDescent="0.25">
      <c r="A49" s="102"/>
      <c r="B49" s="82"/>
      <c r="C49" s="44"/>
      <c r="D49" s="44"/>
      <c r="E49" s="52"/>
      <c r="F49" s="52"/>
      <c r="G49" s="52"/>
      <c r="H49" s="52"/>
      <c r="I49" s="52"/>
    </row>
    <row r="50" spans="1:10" ht="30" hidden="1" customHeight="1" x14ac:dyDescent="0.25">
      <c r="A50" s="157"/>
      <c r="B50" s="13"/>
      <c r="C50" s="44"/>
      <c r="D50" s="44"/>
      <c r="E50" s="52"/>
      <c r="F50" s="52"/>
      <c r="G50" s="52"/>
      <c r="H50" s="52"/>
      <c r="I50" s="52"/>
    </row>
    <row r="51" spans="1:10" ht="0.75" customHeight="1" x14ac:dyDescent="0.25">
      <c r="A51" s="199"/>
      <c r="B51" s="68"/>
      <c r="C51" s="74"/>
      <c r="D51" s="158"/>
      <c r="E51" s="145"/>
      <c r="F51" s="145"/>
      <c r="G51" s="145"/>
      <c r="H51" s="151"/>
      <c r="I51" s="145"/>
    </row>
    <row r="52" spans="1:10" ht="8.25" customHeight="1" x14ac:dyDescent="0.25">
      <c r="A52" s="75"/>
      <c r="B52" s="19"/>
      <c r="C52" s="16"/>
      <c r="D52" s="11"/>
      <c r="E52" s="184"/>
      <c r="F52" s="184"/>
      <c r="G52" s="184"/>
      <c r="H52" s="184"/>
      <c r="I52" s="184"/>
    </row>
    <row r="53" spans="1:10" ht="15.75" x14ac:dyDescent="0.25">
      <c r="A53" s="215"/>
      <c r="B53" s="280" t="s">
        <v>33</v>
      </c>
      <c r="C53" s="317"/>
      <c r="D53" s="314"/>
      <c r="E53" s="268">
        <f>E51+E46+E23+E19+E10</f>
        <v>64.830000000000013</v>
      </c>
      <c r="F53" s="268">
        <f>F51+F46+F23+F19+F10</f>
        <v>56.94</v>
      </c>
      <c r="G53" s="268">
        <f>G51+G46+G23+G19+G10</f>
        <v>226.75</v>
      </c>
      <c r="H53" s="268">
        <f>H51+H46+H23+H19+H10</f>
        <v>1841.6999999999998</v>
      </c>
      <c r="I53" s="268">
        <f>I51+I46+I23+I19+I10</f>
        <v>54.26</v>
      </c>
    </row>
    <row r="55" spans="1:10" x14ac:dyDescent="0.25">
      <c r="A55" s="483" t="s">
        <v>188</v>
      </c>
      <c r="B55" s="483"/>
      <c r="C55" s="483"/>
      <c r="D55" s="483"/>
      <c r="E55" s="483"/>
      <c r="F55" s="483"/>
      <c r="G55" s="483"/>
      <c r="H55" s="483"/>
      <c r="I55" s="483"/>
      <c r="J55" s="324"/>
    </row>
  </sheetData>
  <mergeCells count="11">
    <mergeCell ref="A24:B24"/>
    <mergeCell ref="E1:I1"/>
    <mergeCell ref="A2:A3"/>
    <mergeCell ref="A4:B4"/>
    <mergeCell ref="A11:B11"/>
    <mergeCell ref="A20:B20"/>
    <mergeCell ref="A55:I55"/>
    <mergeCell ref="A40:A42"/>
    <mergeCell ref="A47:B47"/>
    <mergeCell ref="A25:A26"/>
    <mergeCell ref="A27:A39"/>
  </mergeCells>
  <pageMargins left="0.39370078740157483" right="0" top="0.39370078740157483" bottom="0" header="0" footer="0"/>
  <pageSetup paperSize="8" scale="9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87" zoomScaleNormal="87" workbookViewId="0">
      <selection activeCell="B25" sqref="B25"/>
    </sheetView>
  </sheetViews>
  <sheetFormatPr defaultRowHeight="15" x14ac:dyDescent="0.25"/>
  <cols>
    <col min="1" max="1" width="11.7109375" customWidth="1"/>
    <col min="2" max="2" width="25.7109375" customWidth="1"/>
    <col min="3" max="3" width="7.7109375" customWidth="1"/>
    <col min="4" max="4" width="13.5703125" hidden="1" customWidth="1"/>
    <col min="5" max="7" width="7.7109375" customWidth="1"/>
    <col min="8" max="8" width="9.7109375" customWidth="1"/>
    <col min="9" max="9" width="7.7109375" customWidth="1"/>
  </cols>
  <sheetData>
    <row r="1" spans="1:9" ht="27" customHeight="1" x14ac:dyDescent="0.25">
      <c r="A1" s="192" t="s">
        <v>0</v>
      </c>
      <c r="B1" s="10"/>
      <c r="C1" s="110" t="s">
        <v>66</v>
      </c>
      <c r="D1" s="111" t="s">
        <v>67</v>
      </c>
      <c r="E1" s="487" t="s">
        <v>66</v>
      </c>
      <c r="F1" s="487"/>
      <c r="G1" s="487"/>
      <c r="H1" s="487"/>
      <c r="I1" s="487"/>
    </row>
    <row r="2" spans="1:9" ht="38.25" customHeight="1" x14ac:dyDescent="0.25">
      <c r="A2" s="434" t="s">
        <v>16</v>
      </c>
      <c r="B2" s="8" t="s">
        <v>1</v>
      </c>
      <c r="C2" s="9" t="s">
        <v>18</v>
      </c>
      <c r="D2" s="9" t="s">
        <v>18</v>
      </c>
      <c r="E2" s="186" t="s">
        <v>19</v>
      </c>
      <c r="F2" s="186" t="s">
        <v>26</v>
      </c>
      <c r="G2" s="186" t="s">
        <v>44</v>
      </c>
      <c r="H2" s="186" t="s">
        <v>45</v>
      </c>
      <c r="I2" s="187" t="s">
        <v>46</v>
      </c>
    </row>
    <row r="3" spans="1:9" ht="15" customHeight="1" x14ac:dyDescent="0.25">
      <c r="A3" s="435"/>
      <c r="B3" s="33" t="s">
        <v>331</v>
      </c>
      <c r="C3" s="103"/>
      <c r="D3" s="10"/>
      <c r="E3" s="11"/>
      <c r="F3" s="11"/>
      <c r="G3" s="11"/>
      <c r="H3" s="11"/>
      <c r="I3" s="12"/>
    </row>
    <row r="4" spans="1:9" ht="16.5" x14ac:dyDescent="0.25">
      <c r="A4" s="452" t="s">
        <v>2</v>
      </c>
      <c r="B4" s="484"/>
      <c r="C4" s="107"/>
      <c r="D4" s="11"/>
      <c r="E4" s="142"/>
      <c r="F4" s="142"/>
      <c r="G4" s="142"/>
      <c r="H4" s="142"/>
      <c r="I4" s="142"/>
    </row>
    <row r="5" spans="1:9" ht="24" customHeight="1" x14ac:dyDescent="0.25">
      <c r="A5" s="491" t="s">
        <v>175</v>
      </c>
      <c r="B5" s="325" t="s">
        <v>130</v>
      </c>
      <c r="C5" s="326">
        <v>10</v>
      </c>
      <c r="D5" s="326" t="s">
        <v>58</v>
      </c>
      <c r="E5" s="327">
        <v>0.05</v>
      </c>
      <c r="F5" s="327">
        <v>8.25</v>
      </c>
      <c r="G5" s="327">
        <v>0.08</v>
      </c>
      <c r="H5" s="327">
        <v>74.8</v>
      </c>
      <c r="I5" s="327">
        <v>0</v>
      </c>
    </row>
    <row r="6" spans="1:9" ht="15" hidden="1" customHeight="1" x14ac:dyDescent="0.25">
      <c r="A6" s="492"/>
      <c r="B6" s="328" t="s">
        <v>63</v>
      </c>
      <c r="C6" s="329">
        <v>10</v>
      </c>
      <c r="D6" s="330">
        <v>139.5</v>
      </c>
      <c r="E6" s="331"/>
      <c r="F6" s="331"/>
      <c r="G6" s="331"/>
      <c r="H6" s="331"/>
      <c r="I6" s="331"/>
    </row>
    <row r="7" spans="1:9" ht="24" customHeight="1" x14ac:dyDescent="0.25">
      <c r="A7" s="493" t="s">
        <v>135</v>
      </c>
      <c r="B7" s="325" t="s">
        <v>309</v>
      </c>
      <c r="C7" s="326">
        <v>30</v>
      </c>
      <c r="D7" s="332"/>
      <c r="E7" s="333">
        <v>0.1</v>
      </c>
      <c r="F7" s="333">
        <v>0</v>
      </c>
      <c r="G7" s="333">
        <v>17.8</v>
      </c>
      <c r="H7" s="333">
        <v>71.8</v>
      </c>
      <c r="I7" s="333">
        <v>0</v>
      </c>
    </row>
    <row r="8" spans="1:9" ht="15" hidden="1" customHeight="1" x14ac:dyDescent="0.25">
      <c r="A8" s="494"/>
      <c r="B8" s="334" t="s">
        <v>148</v>
      </c>
      <c r="C8" s="335">
        <v>30</v>
      </c>
      <c r="D8" s="332"/>
      <c r="E8" s="336"/>
      <c r="F8" s="337"/>
      <c r="G8" s="337"/>
      <c r="H8" s="327"/>
      <c r="I8" s="337"/>
    </row>
    <row r="9" spans="1:9" ht="24" customHeight="1" x14ac:dyDescent="0.25">
      <c r="A9" s="418" t="s">
        <v>307</v>
      </c>
      <c r="B9" s="338" t="s">
        <v>308</v>
      </c>
      <c r="C9" s="326">
        <v>150</v>
      </c>
      <c r="D9" s="330">
        <v>10</v>
      </c>
      <c r="E9" s="327">
        <v>20.9</v>
      </c>
      <c r="F9" s="327">
        <v>16.3</v>
      </c>
      <c r="G9" s="327">
        <v>33</v>
      </c>
      <c r="H9" s="327">
        <v>362</v>
      </c>
      <c r="I9" s="327">
        <v>0.3</v>
      </c>
    </row>
    <row r="10" spans="1:9" ht="24" hidden="1" customHeight="1" x14ac:dyDescent="0.25">
      <c r="A10" s="419"/>
      <c r="B10" s="339" t="s">
        <v>104</v>
      </c>
      <c r="C10" s="340">
        <v>113</v>
      </c>
      <c r="D10" s="330">
        <v>6</v>
      </c>
      <c r="E10" s="331"/>
      <c r="F10" s="331"/>
      <c r="G10" s="331"/>
      <c r="H10" s="331"/>
      <c r="I10" s="331"/>
    </row>
    <row r="11" spans="1:9" ht="15" hidden="1" customHeight="1" x14ac:dyDescent="0.25">
      <c r="A11" s="419"/>
      <c r="B11" s="339" t="s">
        <v>263</v>
      </c>
      <c r="C11" s="330">
        <v>13</v>
      </c>
      <c r="D11" s="330">
        <v>5.2</v>
      </c>
      <c r="E11" s="331"/>
      <c r="F11" s="331"/>
      <c r="G11" s="331"/>
      <c r="H11" s="331"/>
      <c r="I11" s="331"/>
    </row>
    <row r="12" spans="1:9" ht="15" hidden="1" customHeight="1" x14ac:dyDescent="0.25">
      <c r="A12" s="419"/>
      <c r="B12" s="339" t="s">
        <v>123</v>
      </c>
      <c r="C12" s="330">
        <v>15</v>
      </c>
      <c r="D12" s="341">
        <v>20</v>
      </c>
      <c r="E12" s="331"/>
      <c r="F12" s="331"/>
      <c r="G12" s="331"/>
      <c r="H12" s="331"/>
      <c r="I12" s="331"/>
    </row>
    <row r="13" spans="1:9" ht="15" hidden="1" customHeight="1" x14ac:dyDescent="0.25">
      <c r="A13" s="419"/>
      <c r="B13" s="339" t="s">
        <v>122</v>
      </c>
      <c r="C13" s="330">
        <v>15</v>
      </c>
      <c r="D13" s="330">
        <v>2</v>
      </c>
      <c r="E13" s="331"/>
      <c r="F13" s="331"/>
      <c r="G13" s="331"/>
      <c r="H13" s="331"/>
      <c r="I13" s="331"/>
    </row>
    <row r="14" spans="1:9" ht="15" hidden="1" customHeight="1" x14ac:dyDescent="0.25">
      <c r="A14" s="419"/>
      <c r="B14" s="339" t="s">
        <v>83</v>
      </c>
      <c r="C14" s="342">
        <v>0.01</v>
      </c>
      <c r="D14" s="326"/>
      <c r="E14" s="331"/>
      <c r="F14" s="331"/>
      <c r="G14" s="331"/>
      <c r="H14" s="331"/>
      <c r="I14" s="331"/>
    </row>
    <row r="15" spans="1:9" ht="15" hidden="1" customHeight="1" x14ac:dyDescent="0.25">
      <c r="A15" s="420"/>
      <c r="B15" s="339" t="s">
        <v>63</v>
      </c>
      <c r="C15" s="330">
        <v>4</v>
      </c>
      <c r="D15" s="330"/>
      <c r="E15" s="331"/>
      <c r="F15" s="331"/>
      <c r="G15" s="331"/>
      <c r="H15" s="331"/>
      <c r="I15" s="331"/>
    </row>
    <row r="16" spans="1:9" ht="21.95" customHeight="1" x14ac:dyDescent="0.25">
      <c r="A16" s="418" t="s">
        <v>312</v>
      </c>
      <c r="B16" s="343" t="s">
        <v>311</v>
      </c>
      <c r="C16" s="344">
        <v>200</v>
      </c>
      <c r="D16" s="330"/>
      <c r="E16" s="333">
        <v>0.1</v>
      </c>
      <c r="F16" s="333">
        <v>0</v>
      </c>
      <c r="G16" s="333">
        <v>15</v>
      </c>
      <c r="H16" s="333">
        <v>32</v>
      </c>
      <c r="I16" s="333">
        <v>0</v>
      </c>
    </row>
    <row r="17" spans="1:11" hidden="1" x14ac:dyDescent="0.25">
      <c r="A17" s="419"/>
      <c r="B17" s="345" t="s">
        <v>107</v>
      </c>
      <c r="C17" s="346">
        <v>1</v>
      </c>
      <c r="D17" s="330"/>
      <c r="E17" s="331"/>
      <c r="F17" s="331"/>
      <c r="G17" s="331"/>
      <c r="H17" s="331"/>
      <c r="I17" s="331"/>
    </row>
    <row r="18" spans="1:11" hidden="1" x14ac:dyDescent="0.25">
      <c r="A18" s="419"/>
      <c r="B18" s="345" t="s">
        <v>313</v>
      </c>
      <c r="C18" s="346">
        <v>12</v>
      </c>
      <c r="D18" s="330"/>
      <c r="E18" s="331"/>
      <c r="F18" s="331"/>
      <c r="G18" s="331"/>
      <c r="H18" s="331"/>
      <c r="I18" s="331"/>
    </row>
    <row r="19" spans="1:11" ht="15" hidden="1" customHeight="1" x14ac:dyDescent="0.25">
      <c r="A19" s="420"/>
      <c r="B19" s="339" t="s">
        <v>123</v>
      </c>
      <c r="C19" s="346">
        <v>10</v>
      </c>
      <c r="D19" s="326"/>
      <c r="E19" s="331"/>
      <c r="F19" s="331"/>
      <c r="G19" s="331"/>
      <c r="H19" s="331"/>
      <c r="I19" s="331"/>
    </row>
    <row r="20" spans="1:11" ht="15" customHeight="1" x14ac:dyDescent="0.25">
      <c r="A20" s="485" t="s">
        <v>253</v>
      </c>
      <c r="B20" s="347" t="s">
        <v>254</v>
      </c>
      <c r="C20" s="348">
        <v>185</v>
      </c>
      <c r="D20" s="326"/>
      <c r="E20" s="348">
        <v>1.17</v>
      </c>
      <c r="F20" s="348">
        <v>0.26</v>
      </c>
      <c r="G20" s="348">
        <v>10.53</v>
      </c>
      <c r="H20" s="341">
        <v>55.9</v>
      </c>
      <c r="I20" s="348">
        <v>78</v>
      </c>
    </row>
    <row r="21" spans="1:11" hidden="1" x14ac:dyDescent="0.25">
      <c r="A21" s="486"/>
      <c r="B21" s="349" t="s">
        <v>174</v>
      </c>
      <c r="C21" s="342">
        <v>185</v>
      </c>
      <c r="D21" s="331">
        <v>1.17</v>
      </c>
      <c r="E21" s="331"/>
      <c r="F21" s="331"/>
      <c r="G21" s="331"/>
      <c r="H21" s="331"/>
      <c r="I21" s="331"/>
      <c r="J21" s="26"/>
    </row>
    <row r="22" spans="1:11" ht="21" x14ac:dyDescent="0.25">
      <c r="A22" s="350" t="s">
        <v>264</v>
      </c>
      <c r="B22" s="347" t="s">
        <v>7</v>
      </c>
      <c r="C22" s="351">
        <v>20</v>
      </c>
      <c r="D22" s="326">
        <v>20</v>
      </c>
      <c r="E22" s="327">
        <f>5.6*D22/100</f>
        <v>1.1200000000000001</v>
      </c>
      <c r="F22" s="327">
        <f>0.8*D22/100</f>
        <v>0.16</v>
      </c>
      <c r="G22" s="327">
        <f>39.2*D22/100</f>
        <v>7.84</v>
      </c>
      <c r="H22" s="327">
        <f>235*D22/100</f>
        <v>47</v>
      </c>
      <c r="I22" s="327">
        <v>0</v>
      </c>
    </row>
    <row r="23" spans="1:11" ht="15.75" x14ac:dyDescent="0.25">
      <c r="A23" s="75"/>
      <c r="B23" s="277" t="s">
        <v>17</v>
      </c>
      <c r="C23" s="310"/>
      <c r="D23" s="315"/>
      <c r="E23" s="139">
        <f>SUM(E5:E22)</f>
        <v>23.44</v>
      </c>
      <c r="F23" s="139">
        <f>SUM(F5:F22)</f>
        <v>24.970000000000002</v>
      </c>
      <c r="G23" s="139">
        <f>SUM(G5:G22)</f>
        <v>84.25</v>
      </c>
      <c r="H23" s="316">
        <v>545</v>
      </c>
      <c r="I23" s="139">
        <f>SUM(I5:I22)</f>
        <v>78.3</v>
      </c>
    </row>
    <row r="24" spans="1:11" ht="16.5" x14ac:dyDescent="0.25">
      <c r="A24" s="471" t="s">
        <v>13</v>
      </c>
      <c r="B24" s="490"/>
      <c r="C24" s="200"/>
      <c r="D24" s="170"/>
      <c r="E24" s="189"/>
      <c r="F24" s="189"/>
      <c r="G24" s="189"/>
      <c r="H24" s="164"/>
      <c r="I24" s="164" t="s">
        <v>4</v>
      </c>
      <c r="K24" s="26"/>
    </row>
    <row r="25" spans="1:11" ht="27" customHeight="1" x14ac:dyDescent="0.25">
      <c r="A25" s="108" t="s">
        <v>177</v>
      </c>
      <c r="B25" s="352" t="s">
        <v>176</v>
      </c>
      <c r="C25" s="353">
        <v>60</v>
      </c>
      <c r="D25" s="353">
        <v>100</v>
      </c>
      <c r="E25" s="354">
        <v>0.6</v>
      </c>
      <c r="F25" s="354">
        <v>6.12</v>
      </c>
      <c r="G25" s="354">
        <v>2.1</v>
      </c>
      <c r="H25" s="354">
        <v>66</v>
      </c>
      <c r="I25" s="354">
        <v>9.9</v>
      </c>
    </row>
    <row r="26" spans="1:11" ht="21" x14ac:dyDescent="0.25">
      <c r="A26" s="108" t="s">
        <v>57</v>
      </c>
      <c r="B26" s="347" t="s">
        <v>178</v>
      </c>
      <c r="C26" s="326">
        <v>200</v>
      </c>
      <c r="D26" s="326">
        <v>300</v>
      </c>
      <c r="E26" s="327">
        <v>7.38</v>
      </c>
      <c r="F26" s="327">
        <v>5.78</v>
      </c>
      <c r="G26" s="327">
        <v>12.84</v>
      </c>
      <c r="H26" s="327">
        <v>133</v>
      </c>
      <c r="I26" s="327">
        <v>9.2100000000000009</v>
      </c>
    </row>
    <row r="27" spans="1:11" ht="21.75" customHeight="1" x14ac:dyDescent="0.25">
      <c r="A27" s="108" t="s">
        <v>232</v>
      </c>
      <c r="B27" s="347" t="s">
        <v>231</v>
      </c>
      <c r="C27" s="351">
        <v>230</v>
      </c>
      <c r="D27" s="326">
        <v>100</v>
      </c>
      <c r="E27" s="327">
        <v>18.75</v>
      </c>
      <c r="F27" s="327">
        <v>18.920000000000002</v>
      </c>
      <c r="G27" s="327">
        <v>45.08</v>
      </c>
      <c r="H27" s="327">
        <v>426</v>
      </c>
      <c r="I27" s="358">
        <v>1.54</v>
      </c>
    </row>
    <row r="28" spans="1:11" ht="23.25" customHeight="1" x14ac:dyDescent="0.25">
      <c r="A28" s="360" t="s">
        <v>154</v>
      </c>
      <c r="B28" s="359" t="s">
        <v>247</v>
      </c>
      <c r="C28" s="326">
        <v>200</v>
      </c>
      <c r="D28" s="326">
        <v>200</v>
      </c>
      <c r="E28" s="327">
        <v>0.2</v>
      </c>
      <c r="F28" s="327">
        <v>0.1</v>
      </c>
      <c r="G28" s="327">
        <v>12.5</v>
      </c>
      <c r="H28" s="327">
        <v>51.6</v>
      </c>
      <c r="I28" s="327">
        <v>0.9</v>
      </c>
    </row>
    <row r="29" spans="1:11" ht="24" customHeight="1" x14ac:dyDescent="0.25">
      <c r="A29" s="350" t="s">
        <v>264</v>
      </c>
      <c r="B29" s="347" t="s">
        <v>7</v>
      </c>
      <c r="C29" s="326">
        <v>80</v>
      </c>
      <c r="D29" s="326">
        <v>80</v>
      </c>
      <c r="E29" s="327">
        <v>3.36</v>
      </c>
      <c r="F29" s="327">
        <v>0.48</v>
      </c>
      <c r="G29" s="327">
        <v>23.52</v>
      </c>
      <c r="H29" s="327">
        <v>141</v>
      </c>
      <c r="I29" s="327">
        <v>0</v>
      </c>
    </row>
    <row r="30" spans="1:11" ht="24" customHeight="1" x14ac:dyDescent="0.25">
      <c r="A30" s="350" t="s">
        <v>265</v>
      </c>
      <c r="B30" s="347" t="s">
        <v>3</v>
      </c>
      <c r="C30" s="351">
        <v>60</v>
      </c>
      <c r="D30" s="326">
        <v>40</v>
      </c>
      <c r="E30" s="327">
        <f>4.6*D30/100</f>
        <v>1.84</v>
      </c>
      <c r="F30" s="327">
        <f>1.2*D30/100</f>
        <v>0.48</v>
      </c>
      <c r="G30" s="327">
        <f>33.4*D30/100</f>
        <v>13.36</v>
      </c>
      <c r="H30" s="327">
        <f>174*D30/100</f>
        <v>69.599999999999994</v>
      </c>
      <c r="I30" s="327">
        <v>0</v>
      </c>
    </row>
    <row r="31" spans="1:11" ht="15" customHeight="1" x14ac:dyDescent="0.25">
      <c r="A31" s="75"/>
      <c r="B31" s="277" t="s">
        <v>17</v>
      </c>
      <c r="C31" s="322"/>
      <c r="D31" s="268"/>
      <c r="E31" s="139">
        <f>SUM(E25:E30)</f>
        <v>32.130000000000003</v>
      </c>
      <c r="F31" s="139">
        <f>SUM(F25:F30)</f>
        <v>31.880000000000003</v>
      </c>
      <c r="G31" s="139">
        <f>SUM(G25:G30)</f>
        <v>109.39999999999999</v>
      </c>
      <c r="H31" s="139">
        <f>SUM(H25:H30)</f>
        <v>887.2</v>
      </c>
      <c r="I31" s="139">
        <f>SUM(I25:I30)</f>
        <v>21.549999999999997</v>
      </c>
    </row>
    <row r="32" spans="1:11" ht="15" customHeight="1" x14ac:dyDescent="0.25">
      <c r="A32" s="452" t="s">
        <v>5</v>
      </c>
      <c r="B32" s="484"/>
      <c r="C32" s="107"/>
      <c r="D32" s="11"/>
      <c r="E32" s="164"/>
      <c r="F32" s="164"/>
      <c r="G32" s="164"/>
      <c r="H32" s="164"/>
      <c r="I32" s="164"/>
    </row>
    <row r="33" spans="1:9" ht="19.5" customHeight="1" x14ac:dyDescent="0.25">
      <c r="A33" s="360" t="s">
        <v>310</v>
      </c>
      <c r="B33" s="347" t="s">
        <v>55</v>
      </c>
      <c r="C33" s="344">
        <v>200</v>
      </c>
      <c r="D33" s="344"/>
      <c r="E33" s="361">
        <v>0.5</v>
      </c>
      <c r="F33" s="361">
        <v>0</v>
      </c>
      <c r="G33" s="361">
        <v>27</v>
      </c>
      <c r="H33" s="361">
        <v>110.2</v>
      </c>
      <c r="I33" s="361">
        <v>0</v>
      </c>
    </row>
    <row r="34" spans="1:9" ht="21.95" customHeight="1" x14ac:dyDescent="0.25">
      <c r="A34" s="362" t="s">
        <v>233</v>
      </c>
      <c r="B34" s="363" t="s">
        <v>180</v>
      </c>
      <c r="C34" s="341">
        <v>120</v>
      </c>
      <c r="D34" s="341"/>
      <c r="E34" s="348">
        <v>8.06</v>
      </c>
      <c r="F34" s="348">
        <v>8.26</v>
      </c>
      <c r="G34" s="348">
        <v>38.130000000000003</v>
      </c>
      <c r="H34" s="327">
        <v>259.3</v>
      </c>
      <c r="I34" s="348">
        <v>3.4</v>
      </c>
    </row>
    <row r="35" spans="1:9" ht="15.75" x14ac:dyDescent="0.25">
      <c r="A35" s="185"/>
      <c r="B35" s="277" t="s">
        <v>17</v>
      </c>
      <c r="C35" s="310"/>
      <c r="D35" s="315"/>
      <c r="E35" s="139">
        <f>SUM(E34:E34)</f>
        <v>8.06</v>
      </c>
      <c r="F35" s="139">
        <f>SUM(F34:F34)</f>
        <v>8.26</v>
      </c>
      <c r="G35" s="139">
        <f>SUM(G34:G34)</f>
        <v>38.130000000000003</v>
      </c>
      <c r="H35" s="139">
        <f>SUM(H34:H34)</f>
        <v>259.3</v>
      </c>
      <c r="I35" s="139">
        <f>SUM(I34:I34)</f>
        <v>3.4</v>
      </c>
    </row>
    <row r="36" spans="1:9" hidden="1" x14ac:dyDescent="0.25">
      <c r="A36" s="488"/>
      <c r="B36" s="489"/>
      <c r="C36" s="201"/>
      <c r="D36" s="202"/>
      <c r="E36" s="203"/>
      <c r="F36" s="203"/>
      <c r="G36" s="203"/>
      <c r="H36" s="204">
        <f>SUM(H33:H35)</f>
        <v>628.79999999999995</v>
      </c>
      <c r="I36" s="205"/>
    </row>
    <row r="37" spans="1:9" hidden="1" x14ac:dyDescent="0.25">
      <c r="A37" s="206"/>
      <c r="B37" s="13"/>
      <c r="C37" s="9"/>
      <c r="D37" s="14"/>
      <c r="E37" s="52"/>
      <c r="F37" s="52"/>
      <c r="G37" s="52"/>
      <c r="H37" s="52"/>
      <c r="I37" s="52"/>
    </row>
    <row r="38" spans="1:9" hidden="1" x14ac:dyDescent="0.25">
      <c r="A38" s="207"/>
      <c r="B38" s="16"/>
      <c r="C38" s="80"/>
      <c r="D38" s="17"/>
      <c r="E38" s="52"/>
      <c r="F38" s="52"/>
      <c r="G38" s="52"/>
      <c r="H38" s="52"/>
      <c r="I38" s="52"/>
    </row>
    <row r="39" spans="1:9" ht="0.75" hidden="1" customHeight="1" x14ac:dyDescent="0.25">
      <c r="A39" s="207"/>
      <c r="B39" s="16"/>
      <c r="C39" s="80"/>
      <c r="D39" s="17"/>
      <c r="E39" s="52"/>
      <c r="F39" s="52"/>
      <c r="G39" s="52"/>
      <c r="H39" s="52"/>
      <c r="I39" s="52"/>
    </row>
    <row r="40" spans="1:9" hidden="1" x14ac:dyDescent="0.25">
      <c r="A40" s="207"/>
      <c r="B40" s="16"/>
      <c r="C40" s="80"/>
      <c r="D40" s="17"/>
      <c r="E40" s="52"/>
      <c r="F40" s="52"/>
      <c r="G40" s="52"/>
      <c r="H40" s="52"/>
      <c r="I40" s="52"/>
    </row>
    <row r="41" spans="1:9" hidden="1" x14ac:dyDescent="0.25">
      <c r="A41" s="208"/>
      <c r="B41" s="16"/>
      <c r="C41" s="41"/>
      <c r="D41" s="17"/>
      <c r="E41" s="52"/>
      <c r="F41" s="52"/>
      <c r="G41" s="52"/>
      <c r="H41" s="52"/>
      <c r="I41" s="52"/>
    </row>
    <row r="42" spans="1:9" ht="15" hidden="1" customHeight="1" x14ac:dyDescent="0.25">
      <c r="A42" s="101"/>
      <c r="B42" s="13"/>
      <c r="C42" s="23"/>
      <c r="D42" s="23"/>
      <c r="E42" s="52"/>
      <c r="F42" s="52"/>
      <c r="G42" s="52"/>
      <c r="H42" s="150"/>
      <c r="I42" s="52"/>
    </row>
    <row r="43" spans="1:9" hidden="1" x14ac:dyDescent="0.25">
      <c r="A43" s="206"/>
      <c r="B43" s="16"/>
      <c r="C43" s="53"/>
      <c r="D43" s="53"/>
      <c r="E43" s="52"/>
      <c r="F43" s="52"/>
      <c r="G43" s="52"/>
      <c r="H43" s="52"/>
      <c r="I43" s="52"/>
    </row>
    <row r="44" spans="1:9" ht="18" hidden="1" customHeight="1" x14ac:dyDescent="0.25">
      <c r="A44" s="206"/>
      <c r="B44" s="16"/>
      <c r="C44" s="53"/>
      <c r="D44" s="53"/>
      <c r="E44" s="52"/>
      <c r="F44" s="52"/>
      <c r="G44" s="52"/>
      <c r="H44" s="52"/>
      <c r="I44" s="52"/>
    </row>
    <row r="45" spans="1:9" hidden="1" x14ac:dyDescent="0.25">
      <c r="A45" s="118"/>
      <c r="B45" s="16"/>
      <c r="C45" s="53"/>
      <c r="D45" s="53"/>
      <c r="E45" s="52"/>
      <c r="F45" s="52"/>
      <c r="G45" s="52"/>
      <c r="H45" s="52"/>
      <c r="I45" s="52"/>
    </row>
    <row r="46" spans="1:9" hidden="1" x14ac:dyDescent="0.25">
      <c r="A46" s="118"/>
      <c r="B46" s="16"/>
      <c r="C46" s="53"/>
      <c r="D46" s="53"/>
      <c r="E46" s="52"/>
      <c r="F46" s="52"/>
      <c r="G46" s="52"/>
      <c r="H46" s="52"/>
      <c r="I46" s="52"/>
    </row>
    <row r="47" spans="1:9" hidden="1" x14ac:dyDescent="0.25">
      <c r="A47" s="118"/>
      <c r="B47" s="16"/>
      <c r="C47" s="53"/>
      <c r="D47" s="53"/>
      <c r="E47" s="52"/>
      <c r="F47" s="52"/>
      <c r="G47" s="52"/>
      <c r="H47" s="52"/>
      <c r="I47" s="52"/>
    </row>
    <row r="48" spans="1:9" hidden="1" x14ac:dyDescent="0.25">
      <c r="A48" s="118"/>
      <c r="B48" s="16"/>
      <c r="C48" s="53"/>
      <c r="D48" s="53"/>
      <c r="E48" s="52"/>
      <c r="F48" s="52"/>
      <c r="G48" s="52"/>
      <c r="H48" s="52"/>
      <c r="I48" s="52"/>
    </row>
    <row r="49" spans="1:9" hidden="1" x14ac:dyDescent="0.25">
      <c r="A49" s="101"/>
      <c r="B49" s="82"/>
      <c r="C49" s="53"/>
      <c r="D49" s="53"/>
      <c r="E49" s="52"/>
      <c r="F49" s="52"/>
      <c r="G49" s="52"/>
      <c r="H49" s="52"/>
      <c r="I49" s="52"/>
    </row>
    <row r="50" spans="1:9" hidden="1" x14ac:dyDescent="0.25">
      <c r="A50" s="206"/>
      <c r="B50" s="82"/>
      <c r="C50" s="53"/>
      <c r="D50" s="53"/>
      <c r="E50" s="52"/>
      <c r="F50" s="52"/>
      <c r="G50" s="52"/>
      <c r="H50" s="52"/>
      <c r="I50" s="52"/>
    </row>
    <row r="51" spans="1:9" hidden="1" x14ac:dyDescent="0.25">
      <c r="A51" s="206"/>
      <c r="B51" s="82"/>
      <c r="C51" s="53"/>
      <c r="D51" s="53"/>
      <c r="E51" s="52"/>
      <c r="F51" s="52"/>
      <c r="G51" s="52"/>
      <c r="H51" s="52"/>
      <c r="I51" s="52"/>
    </row>
    <row r="52" spans="1:9" hidden="1" x14ac:dyDescent="0.25">
      <c r="A52" s="118"/>
      <c r="B52" s="82"/>
      <c r="C52" s="53"/>
      <c r="D52" s="53"/>
      <c r="E52" s="52"/>
      <c r="F52" s="52"/>
      <c r="G52" s="52"/>
      <c r="H52" s="52"/>
      <c r="I52" s="52"/>
    </row>
    <row r="53" spans="1:9" hidden="1" x14ac:dyDescent="0.25">
      <c r="A53" s="102"/>
      <c r="B53" s="82"/>
      <c r="C53" s="53"/>
      <c r="D53" s="53"/>
      <c r="E53" s="52"/>
      <c r="F53" s="52"/>
      <c r="G53" s="52"/>
      <c r="H53" s="52"/>
      <c r="I53" s="52"/>
    </row>
    <row r="54" spans="1:9" hidden="1" x14ac:dyDescent="0.25">
      <c r="A54" s="462"/>
      <c r="B54" s="4"/>
      <c r="C54" s="65"/>
      <c r="D54" s="65"/>
      <c r="E54" s="52"/>
      <c r="F54" s="52"/>
      <c r="G54" s="52"/>
      <c r="H54" s="52"/>
      <c r="I54" s="52"/>
    </row>
    <row r="55" spans="1:9" hidden="1" x14ac:dyDescent="0.25">
      <c r="A55" s="463"/>
      <c r="B55" s="3"/>
      <c r="C55" s="112"/>
      <c r="D55" s="112"/>
      <c r="E55" s="79"/>
      <c r="F55" s="79"/>
      <c r="G55" s="79"/>
      <c r="H55" s="79"/>
      <c r="I55" s="52"/>
    </row>
    <row r="56" spans="1:9" hidden="1" x14ac:dyDescent="0.25">
      <c r="A56" s="464"/>
      <c r="B56" s="3"/>
      <c r="C56" s="112"/>
      <c r="D56" s="112"/>
      <c r="E56" s="79"/>
      <c r="F56" s="79"/>
      <c r="G56" s="79"/>
      <c r="H56" s="79"/>
      <c r="I56" s="52"/>
    </row>
    <row r="57" spans="1:9" hidden="1" x14ac:dyDescent="0.25">
      <c r="A57" s="51"/>
      <c r="B57" s="13"/>
      <c r="C57" s="9"/>
      <c r="D57" s="14"/>
      <c r="E57" s="52"/>
      <c r="F57" s="52"/>
      <c r="G57" s="52"/>
      <c r="H57" s="52"/>
      <c r="I57" s="52"/>
    </row>
    <row r="58" spans="1:9" hidden="1" x14ac:dyDescent="0.25">
      <c r="A58" s="51"/>
      <c r="B58" s="13"/>
      <c r="C58" s="9"/>
      <c r="D58" s="14"/>
      <c r="E58" s="52"/>
      <c r="F58" s="52"/>
      <c r="G58" s="52"/>
      <c r="H58" s="52"/>
      <c r="I58" s="52"/>
    </row>
    <row r="59" spans="1:9" hidden="1" x14ac:dyDescent="0.25">
      <c r="A59" s="75"/>
      <c r="B59" s="68"/>
      <c r="C59" s="74"/>
      <c r="D59" s="158"/>
      <c r="E59" s="145"/>
      <c r="F59" s="145"/>
      <c r="G59" s="145"/>
      <c r="H59" s="151"/>
      <c r="I59" s="145"/>
    </row>
    <row r="60" spans="1:9" hidden="1" x14ac:dyDescent="0.25">
      <c r="A60" s="476"/>
      <c r="B60" s="457"/>
      <c r="C60" s="107"/>
      <c r="D60" s="11"/>
      <c r="E60" s="164"/>
      <c r="F60" s="164"/>
      <c r="G60" s="164"/>
      <c r="H60" s="164"/>
      <c r="I60" s="164"/>
    </row>
    <row r="61" spans="1:9" hidden="1" x14ac:dyDescent="0.25">
      <c r="A61" s="125"/>
      <c r="B61" s="29"/>
      <c r="C61" s="39"/>
      <c r="D61" s="39"/>
      <c r="E61" s="79"/>
      <c r="F61" s="79"/>
      <c r="G61" s="79"/>
      <c r="H61" s="79"/>
      <c r="I61" s="79"/>
    </row>
    <row r="62" spans="1:9" ht="16.5" hidden="1" customHeight="1" x14ac:dyDescent="0.25">
      <c r="A62" s="125"/>
      <c r="B62" s="28"/>
      <c r="C62" s="65"/>
      <c r="D62" s="65"/>
      <c r="E62" s="79"/>
      <c r="F62" s="79"/>
      <c r="G62" s="79"/>
      <c r="H62" s="79"/>
      <c r="I62" s="79"/>
    </row>
    <row r="63" spans="1:9" ht="33.75" hidden="1" customHeight="1" x14ac:dyDescent="0.25">
      <c r="A63" s="125"/>
      <c r="B63" s="38"/>
      <c r="C63" s="39"/>
      <c r="D63" s="39"/>
      <c r="E63" s="79"/>
      <c r="F63" s="79"/>
      <c r="G63" s="79"/>
      <c r="H63" s="79"/>
      <c r="I63" s="79"/>
    </row>
    <row r="64" spans="1:9" ht="14.25" hidden="1" customHeight="1" x14ac:dyDescent="0.25">
      <c r="A64" s="32"/>
      <c r="B64" s="68"/>
      <c r="C64" s="74"/>
      <c r="D64" s="158"/>
      <c r="E64" s="145"/>
      <c r="F64" s="145"/>
      <c r="G64" s="145"/>
      <c r="H64" s="151"/>
      <c r="I64" s="145"/>
    </row>
    <row r="65" spans="1:9" ht="7.5" customHeight="1" x14ac:dyDescent="0.25">
      <c r="A65" s="75"/>
      <c r="B65" s="19"/>
      <c r="C65" s="16"/>
      <c r="D65" s="11"/>
      <c r="E65" s="52"/>
      <c r="F65" s="52"/>
      <c r="G65" s="52"/>
      <c r="H65" s="52"/>
      <c r="I65" s="52"/>
    </row>
    <row r="66" spans="1:9" x14ac:dyDescent="0.25">
      <c r="A66" s="214"/>
      <c r="B66" s="126" t="s">
        <v>34</v>
      </c>
      <c r="C66" s="74"/>
      <c r="D66" s="158"/>
      <c r="E66" s="88">
        <f>SUM(E64,E59,E35,E31,E23)</f>
        <v>63.63000000000001</v>
      </c>
      <c r="F66" s="88">
        <f>SUM(F64,F59,F35,F31,F23)</f>
        <v>65.11</v>
      </c>
      <c r="G66" s="88">
        <f>SUM(G64,G59,G35,G31,G23)</f>
        <v>231.78</v>
      </c>
      <c r="H66" s="96">
        <f>H64+H59+H35+H31+H23</f>
        <v>1691.5</v>
      </c>
      <c r="I66" s="96">
        <f>I64+I59+I35+I31+I23</f>
        <v>103.25</v>
      </c>
    </row>
  </sheetData>
  <mergeCells count="13">
    <mergeCell ref="A16:A19"/>
    <mergeCell ref="A20:A21"/>
    <mergeCell ref="A54:A56"/>
    <mergeCell ref="A60:B60"/>
    <mergeCell ref="E1:I1"/>
    <mergeCell ref="A2:A3"/>
    <mergeCell ref="A4:B4"/>
    <mergeCell ref="A32:B32"/>
    <mergeCell ref="A36:B36"/>
    <mergeCell ref="A24:B24"/>
    <mergeCell ref="A5:A6"/>
    <mergeCell ref="A7:A8"/>
    <mergeCell ref="A9:A15"/>
  </mergeCells>
  <pageMargins left="0.39370078740157483" right="0" top="0.39370078740157483" bottom="0" header="0" footer="0"/>
  <pageSetup paperSize="8" scale="9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F1" zoomScale="90" zoomScaleNormal="90" workbookViewId="0">
      <selection activeCell="F7" sqref="F7"/>
    </sheetView>
  </sheetViews>
  <sheetFormatPr defaultRowHeight="15" x14ac:dyDescent="0.25"/>
  <cols>
    <col min="1" max="1" width="6.7109375" hidden="1" customWidth="1"/>
    <col min="2" max="2" width="5.85546875" hidden="1" customWidth="1"/>
    <col min="3" max="3" width="8" hidden="1" customWidth="1"/>
    <col min="4" max="4" width="12.42578125" hidden="1" customWidth="1"/>
    <col min="5" max="5" width="6.42578125" hidden="1" customWidth="1"/>
  </cols>
  <sheetData>
    <row r="1" spans="1:8" x14ac:dyDescent="0.25">
      <c r="A1" s="487" t="s">
        <v>67</v>
      </c>
      <c r="B1" s="487"/>
      <c r="C1" s="487"/>
      <c r="D1" s="487"/>
      <c r="E1" s="487"/>
    </row>
    <row r="2" spans="1:8" ht="38.25" x14ac:dyDescent="0.25">
      <c r="A2" s="186" t="s">
        <v>48</v>
      </c>
      <c r="B2" s="186" t="s">
        <v>47</v>
      </c>
      <c r="C2" s="186" t="s">
        <v>49</v>
      </c>
      <c r="D2" s="186" t="s">
        <v>45</v>
      </c>
      <c r="E2" s="187" t="s">
        <v>50</v>
      </c>
    </row>
    <row r="3" spans="1:8" ht="15" customHeight="1" x14ac:dyDescent="0.25">
      <c r="A3" s="11"/>
      <c r="B3" s="11"/>
      <c r="C3" s="11"/>
      <c r="D3" s="11"/>
      <c r="E3" s="12"/>
      <c r="F3" s="26"/>
      <c r="G3" s="26"/>
      <c r="H3" s="26"/>
    </row>
    <row r="4" spans="1:8" x14ac:dyDescent="0.25">
      <c r="A4" s="142"/>
      <c r="B4" s="142"/>
      <c r="C4" s="142"/>
      <c r="D4" s="142"/>
      <c r="E4" s="142"/>
      <c r="F4" s="26"/>
      <c r="G4" s="26"/>
      <c r="H4" s="26"/>
    </row>
    <row r="5" spans="1:8" ht="27.75" customHeight="1" x14ac:dyDescent="0.25">
      <c r="A5" s="184"/>
      <c r="B5" s="184"/>
      <c r="C5" s="184"/>
      <c r="D5" s="15"/>
      <c r="E5" s="188"/>
    </row>
    <row r="6" spans="1:8" x14ac:dyDescent="0.25">
      <c r="A6" s="35"/>
      <c r="B6" s="35"/>
      <c r="C6" s="35"/>
      <c r="D6" s="35"/>
      <c r="E6" s="35"/>
    </row>
    <row r="7" spans="1:8" x14ac:dyDescent="0.25">
      <c r="A7" s="35"/>
      <c r="B7" s="35"/>
      <c r="C7" s="35"/>
      <c r="D7" s="35"/>
      <c r="E7" s="35"/>
    </row>
    <row r="8" spans="1:8" ht="12.75" customHeight="1" x14ac:dyDescent="0.25">
      <c r="A8" s="35"/>
      <c r="B8" s="35"/>
      <c r="C8" s="35"/>
      <c r="D8" s="35"/>
      <c r="E8" s="35"/>
    </row>
    <row r="9" spans="1:8" ht="24" customHeight="1" x14ac:dyDescent="0.25">
      <c r="A9" s="52"/>
      <c r="B9" s="52"/>
      <c r="C9" s="52"/>
      <c r="D9" s="52"/>
      <c r="E9" s="79"/>
    </row>
    <row r="10" spans="1:8" ht="15" customHeight="1" x14ac:dyDescent="0.25">
      <c r="A10" s="79"/>
      <c r="B10" s="79"/>
      <c r="C10" s="79"/>
      <c r="D10" s="79"/>
      <c r="E10" s="79"/>
    </row>
    <row r="11" spans="1:8" ht="21.95" customHeight="1" x14ac:dyDescent="0.25">
      <c r="A11" s="79"/>
      <c r="B11" s="79"/>
      <c r="C11" s="79"/>
      <c r="D11" s="79"/>
      <c r="E11" s="79"/>
    </row>
    <row r="12" spans="1:8" ht="15" customHeight="1" x14ac:dyDescent="0.25">
      <c r="A12" s="79"/>
      <c r="B12" s="79"/>
      <c r="C12" s="79"/>
      <c r="D12" s="79"/>
      <c r="E12" s="79"/>
    </row>
    <row r="13" spans="1:8" ht="15" customHeight="1" x14ac:dyDescent="0.25">
      <c r="A13" s="79"/>
      <c r="B13" s="79"/>
      <c r="C13" s="79"/>
      <c r="D13" s="79"/>
      <c r="E13" s="79"/>
    </row>
    <row r="14" spans="1:8" ht="15" customHeight="1" x14ac:dyDescent="0.25">
      <c r="A14" s="79"/>
      <c r="B14" s="79"/>
      <c r="C14" s="79"/>
      <c r="D14" s="79"/>
      <c r="E14" s="79"/>
    </row>
    <row r="15" spans="1:8" ht="24" customHeight="1" x14ac:dyDescent="0.25">
      <c r="A15" s="52"/>
      <c r="B15" s="52"/>
      <c r="C15" s="52"/>
      <c r="D15" s="52"/>
      <c r="E15" s="52"/>
    </row>
    <row r="16" spans="1:8" x14ac:dyDescent="0.25">
      <c r="A16" s="52"/>
      <c r="B16" s="52"/>
      <c r="C16" s="52"/>
      <c r="D16" s="52"/>
      <c r="E16" s="52"/>
    </row>
    <row r="17" spans="1:5" x14ac:dyDescent="0.25">
      <c r="A17" s="52"/>
      <c r="B17" s="52"/>
      <c r="C17" s="52"/>
      <c r="D17" s="52"/>
      <c r="E17" s="52"/>
    </row>
    <row r="18" spans="1:5" ht="15.75" customHeight="1" x14ac:dyDescent="0.25">
      <c r="A18" s="100">
        <v>16</v>
      </c>
      <c r="B18" s="52"/>
      <c r="C18" s="52"/>
      <c r="D18" s="52"/>
      <c r="E18" s="52"/>
    </row>
    <row r="19" spans="1:5" ht="16.5" customHeight="1" x14ac:dyDescent="0.25">
      <c r="A19" s="133"/>
      <c r="B19" s="52"/>
      <c r="C19" s="52"/>
      <c r="D19" s="52"/>
      <c r="E19" s="52"/>
    </row>
    <row r="20" spans="1:5" x14ac:dyDescent="0.25">
      <c r="A20" s="52"/>
      <c r="B20" s="52"/>
      <c r="C20" s="52"/>
      <c r="D20" s="52"/>
      <c r="E20" s="52"/>
    </row>
    <row r="21" spans="1:5" ht="15" customHeight="1" x14ac:dyDescent="0.25">
      <c r="A21" s="145">
        <f t="shared" ref="A21:C21" si="0">SUM(A5:A20)</f>
        <v>16</v>
      </c>
      <c r="B21" s="145">
        <f t="shared" si="0"/>
        <v>0</v>
      </c>
      <c r="C21" s="145">
        <f t="shared" si="0"/>
        <v>0</v>
      </c>
      <c r="D21" s="151">
        <v>0</v>
      </c>
      <c r="E21" s="145">
        <f>SUM(E5:E20)</f>
        <v>0</v>
      </c>
    </row>
    <row r="22" spans="1:5" x14ac:dyDescent="0.25">
      <c r="A22" s="164"/>
      <c r="B22" s="164"/>
      <c r="C22" s="164"/>
      <c r="D22" s="164">
        <f>SUM(D5:D20)</f>
        <v>0</v>
      </c>
      <c r="E22" s="164" t="s">
        <v>4</v>
      </c>
    </row>
    <row r="23" spans="1:5" ht="27.75" customHeight="1" x14ac:dyDescent="0.25">
      <c r="A23" s="52">
        <v>0.7</v>
      </c>
      <c r="B23" s="52">
        <v>7.07</v>
      </c>
      <c r="C23" s="52">
        <v>2.38</v>
      </c>
      <c r="D23" s="52">
        <v>106.3</v>
      </c>
      <c r="E23" s="52">
        <v>29.8</v>
      </c>
    </row>
    <row r="24" spans="1:5" x14ac:dyDescent="0.25">
      <c r="A24" s="52"/>
      <c r="B24" s="52"/>
      <c r="C24" s="52"/>
      <c r="D24" s="52"/>
      <c r="E24" s="52"/>
    </row>
    <row r="25" spans="1:5" x14ac:dyDescent="0.25">
      <c r="A25" s="52"/>
      <c r="B25" s="52"/>
      <c r="C25" s="52"/>
      <c r="D25" s="52"/>
      <c r="E25" s="52"/>
    </row>
    <row r="26" spans="1:5" ht="15.75" customHeight="1" x14ac:dyDescent="0.25">
      <c r="A26" s="52"/>
      <c r="B26" s="52"/>
      <c r="C26" s="52"/>
      <c r="D26" s="52"/>
      <c r="E26" s="52"/>
    </row>
    <row r="27" spans="1:5" ht="15.75" customHeight="1" x14ac:dyDescent="0.25">
      <c r="A27" s="52"/>
      <c r="B27" s="52"/>
      <c r="C27" s="52"/>
      <c r="D27" s="52"/>
      <c r="E27" s="52"/>
    </row>
    <row r="28" spans="1:5" ht="21.95" customHeight="1" x14ac:dyDescent="0.25">
      <c r="A28" s="79">
        <v>1.75</v>
      </c>
      <c r="B28" s="79">
        <v>4.9800000000000004</v>
      </c>
      <c r="C28" s="79">
        <v>7.78</v>
      </c>
      <c r="D28" s="79">
        <v>101.33</v>
      </c>
      <c r="E28" s="79">
        <v>18.48</v>
      </c>
    </row>
    <row r="29" spans="1:5" ht="18" customHeight="1" x14ac:dyDescent="0.25">
      <c r="A29" s="52"/>
      <c r="B29" s="52"/>
      <c r="C29" s="52"/>
      <c r="D29" s="52"/>
      <c r="E29" s="147"/>
    </row>
    <row r="30" spans="1:5" ht="15.75" customHeight="1" x14ac:dyDescent="0.25">
      <c r="A30" s="52"/>
      <c r="B30" s="52"/>
      <c r="C30" s="52"/>
      <c r="D30" s="52"/>
      <c r="E30" s="52"/>
    </row>
    <row r="31" spans="1:5" ht="15.75" customHeight="1" x14ac:dyDescent="0.25">
      <c r="A31" s="52"/>
      <c r="B31" s="52"/>
      <c r="C31" s="52"/>
      <c r="D31" s="52"/>
      <c r="E31" s="52"/>
    </row>
    <row r="32" spans="1:5" ht="14.25" customHeight="1" x14ac:dyDescent="0.25">
      <c r="A32" s="52"/>
      <c r="B32" s="52"/>
      <c r="C32" s="52"/>
      <c r="D32" s="52"/>
      <c r="E32" s="52"/>
    </row>
    <row r="33" spans="1:7" ht="14.25" customHeight="1" x14ac:dyDescent="0.25">
      <c r="A33" s="52"/>
      <c r="B33" s="52"/>
      <c r="C33" s="52"/>
      <c r="D33" s="52"/>
      <c r="E33" s="52"/>
    </row>
    <row r="34" spans="1:7" ht="24" customHeight="1" x14ac:dyDescent="0.25">
      <c r="A34" s="52" t="e">
        <f>#REF!*#REF!/#REF!</f>
        <v>#REF!</v>
      </c>
      <c r="B34" s="52" t="e">
        <f>#REF!*#REF!/#REF!</f>
        <v>#REF!</v>
      </c>
      <c r="C34" s="52" t="e">
        <f>#REF!*#REF!/#REF!</f>
        <v>#REF!</v>
      </c>
      <c r="D34" s="52">
        <v>248.8</v>
      </c>
      <c r="E34" s="150">
        <v>0</v>
      </c>
      <c r="F34" s="66"/>
      <c r="G34" s="26"/>
    </row>
    <row r="35" spans="1:7" ht="25.5" customHeight="1" x14ac:dyDescent="0.25">
      <c r="A35" s="52"/>
      <c r="B35" s="52"/>
      <c r="C35" s="52"/>
      <c r="D35" s="52"/>
      <c r="E35" s="52"/>
      <c r="F35" s="66"/>
      <c r="G35" s="26"/>
    </row>
    <row r="36" spans="1:7" x14ac:dyDescent="0.25">
      <c r="A36" s="52"/>
      <c r="B36" s="52"/>
      <c r="C36" s="52"/>
      <c r="D36" s="52"/>
      <c r="E36" s="52"/>
      <c r="F36" s="66"/>
      <c r="G36" s="26"/>
    </row>
    <row r="37" spans="1:7" x14ac:dyDescent="0.25">
      <c r="A37" s="52"/>
      <c r="B37" s="52"/>
      <c r="C37" s="52"/>
      <c r="D37" s="52"/>
      <c r="E37" s="52"/>
      <c r="F37" s="66"/>
      <c r="G37" s="26"/>
    </row>
    <row r="38" spans="1:7" x14ac:dyDescent="0.25">
      <c r="A38" s="52"/>
      <c r="B38" s="52"/>
      <c r="C38" s="52"/>
      <c r="D38" s="52"/>
      <c r="E38" s="52"/>
      <c r="F38" s="66"/>
      <c r="G38" s="26"/>
    </row>
    <row r="39" spans="1:7" x14ac:dyDescent="0.25">
      <c r="A39" s="52"/>
      <c r="B39" s="52"/>
      <c r="C39" s="52"/>
      <c r="D39" s="52"/>
      <c r="E39" s="52"/>
      <c r="F39" s="66"/>
      <c r="G39" s="26"/>
    </row>
    <row r="40" spans="1:7" x14ac:dyDescent="0.25">
      <c r="A40" s="52"/>
      <c r="B40" s="52"/>
      <c r="C40" s="52"/>
      <c r="D40" s="52"/>
      <c r="E40" s="52"/>
      <c r="F40" s="66"/>
      <c r="G40" s="26"/>
    </row>
    <row r="41" spans="1:7" x14ac:dyDescent="0.25">
      <c r="A41" s="52"/>
      <c r="B41" s="52"/>
      <c r="C41" s="52"/>
      <c r="D41" s="52"/>
      <c r="E41" s="52"/>
      <c r="F41" s="66"/>
      <c r="G41" s="26"/>
    </row>
    <row r="42" spans="1:7" x14ac:dyDescent="0.25">
      <c r="A42" s="52"/>
      <c r="B42" s="52"/>
      <c r="C42" s="52"/>
      <c r="D42" s="52"/>
      <c r="E42" s="52"/>
      <c r="F42" s="66"/>
      <c r="G42" s="26"/>
    </row>
    <row r="43" spans="1:7" x14ac:dyDescent="0.25">
      <c r="A43" s="52"/>
      <c r="B43" s="52"/>
      <c r="C43" s="52"/>
      <c r="D43" s="52"/>
      <c r="E43" s="52"/>
      <c r="F43" s="66"/>
      <c r="G43" s="26"/>
    </row>
    <row r="44" spans="1:7" x14ac:dyDescent="0.25">
      <c r="A44" s="52"/>
      <c r="B44" s="52"/>
      <c r="C44" s="52"/>
      <c r="D44" s="52"/>
      <c r="E44" s="52"/>
      <c r="F44" s="66"/>
      <c r="G44" s="26"/>
    </row>
    <row r="45" spans="1:7" x14ac:dyDescent="0.25">
      <c r="A45" s="52"/>
      <c r="B45" s="52"/>
      <c r="C45" s="52"/>
      <c r="D45" s="52"/>
      <c r="E45" s="52"/>
      <c r="F45" s="66"/>
      <c r="G45" s="26"/>
    </row>
    <row r="46" spans="1:7" x14ac:dyDescent="0.25">
      <c r="A46" s="52"/>
      <c r="B46" s="52"/>
      <c r="C46" s="52"/>
      <c r="D46" s="52"/>
      <c r="E46" s="52"/>
      <c r="F46" s="66"/>
      <c r="G46" s="26"/>
    </row>
    <row r="47" spans="1:7" ht="16.5" customHeight="1" x14ac:dyDescent="0.25">
      <c r="A47" s="52" t="e">
        <f>#REF!*#REF!/#REF!</f>
        <v>#REF!</v>
      </c>
      <c r="B47" s="52" t="e">
        <f>#REF!*#REF!/#REF!</f>
        <v>#REF!</v>
      </c>
      <c r="C47" s="52" t="e">
        <f>#REF!*#REF!/#REF!</f>
        <v>#REF!</v>
      </c>
      <c r="D47" s="52">
        <v>155</v>
      </c>
      <c r="E47" s="52" t="e">
        <f>#REF!*#REF!/#REF!</f>
        <v>#REF!</v>
      </c>
      <c r="F47" s="26"/>
      <c r="G47" s="26"/>
    </row>
    <row r="48" spans="1:7" ht="15.75" customHeight="1" x14ac:dyDescent="0.25">
      <c r="A48" s="52"/>
      <c r="B48" s="52"/>
      <c r="C48" s="52"/>
      <c r="D48" s="52"/>
      <c r="E48" s="52"/>
      <c r="F48" s="26"/>
      <c r="G48" s="26"/>
    </row>
    <row r="49" spans="1:7" ht="15.75" customHeight="1" x14ac:dyDescent="0.25">
      <c r="A49" s="52"/>
      <c r="B49" s="52"/>
      <c r="C49" s="52"/>
      <c r="D49" s="52"/>
      <c r="E49" s="52"/>
      <c r="F49" s="26"/>
      <c r="G49" s="26"/>
    </row>
    <row r="50" spans="1:7" ht="15" customHeight="1" x14ac:dyDescent="0.25">
      <c r="A50" s="52">
        <v>0.1</v>
      </c>
      <c r="B50" s="52">
        <v>0</v>
      </c>
      <c r="C50" s="52">
        <v>20.7</v>
      </c>
      <c r="D50" s="52">
        <v>96</v>
      </c>
      <c r="E50" s="52">
        <v>1.2</v>
      </c>
      <c r="F50" s="26"/>
    </row>
    <row r="51" spans="1:7" ht="15" customHeight="1" x14ac:dyDescent="0.25">
      <c r="A51" s="52"/>
      <c r="B51" s="52"/>
      <c r="C51" s="52"/>
      <c r="D51" s="52"/>
      <c r="E51" s="52"/>
      <c r="F51" s="26"/>
    </row>
    <row r="52" spans="1:7" ht="15" customHeight="1" x14ac:dyDescent="0.25">
      <c r="A52" s="52"/>
      <c r="B52" s="52"/>
      <c r="C52" s="52"/>
      <c r="D52" s="52"/>
      <c r="E52" s="52"/>
      <c r="F52" s="26"/>
    </row>
    <row r="53" spans="1:7" ht="24" customHeight="1" x14ac:dyDescent="0.25">
      <c r="A53" s="52" t="e">
        <f>#REF!*#REF!/#REF!</f>
        <v>#REF!</v>
      </c>
      <c r="B53" s="52" t="e">
        <f>#REF!*#REF!/#REF!</f>
        <v>#REF!</v>
      </c>
      <c r="C53" s="52" t="e">
        <f>#REF!*#REF!/#REF!</f>
        <v>#REF!</v>
      </c>
      <c r="D53" s="52" t="e">
        <f>#REF!*#REF!/#REF!</f>
        <v>#REF!</v>
      </c>
      <c r="E53" s="52">
        <v>0</v>
      </c>
    </row>
    <row r="54" spans="1:7" ht="24" customHeight="1" x14ac:dyDescent="0.25">
      <c r="A54" s="52" t="e">
        <f>#REF!*#REF!/#REF!</f>
        <v>#REF!</v>
      </c>
      <c r="B54" s="52" t="e">
        <f>#REF!*#REF!/#REF!</f>
        <v>#REF!</v>
      </c>
      <c r="C54" s="52" t="e">
        <f>#REF!*#REF!/#REF!</f>
        <v>#REF!</v>
      </c>
      <c r="D54" s="52" t="e">
        <f>#REF!*#REF!/#REF!</f>
        <v>#REF!</v>
      </c>
      <c r="E54" s="52">
        <v>0</v>
      </c>
    </row>
    <row r="55" spans="1:7" x14ac:dyDescent="0.25">
      <c r="A55" s="145" t="e">
        <f t="shared" ref="A55:E55" si="1">SUM(A23:A54)</f>
        <v>#REF!</v>
      </c>
      <c r="B55" s="145" t="e">
        <f t="shared" si="1"/>
        <v>#REF!</v>
      </c>
      <c r="C55" s="145" t="e">
        <f t="shared" si="1"/>
        <v>#REF!</v>
      </c>
      <c r="D55" s="151" t="e">
        <f t="shared" si="1"/>
        <v>#REF!</v>
      </c>
      <c r="E55" s="145" t="e">
        <f t="shared" si="1"/>
        <v>#REF!</v>
      </c>
    </row>
    <row r="56" spans="1:7" ht="15" hidden="1" customHeight="1" x14ac:dyDescent="0.25">
      <c r="A56" s="164"/>
      <c r="B56" s="164"/>
      <c r="C56" s="164"/>
      <c r="D56" s="164"/>
      <c r="E56" s="164"/>
    </row>
    <row r="57" spans="1:7" hidden="1" x14ac:dyDescent="0.25">
      <c r="A57" s="52">
        <v>0.78</v>
      </c>
      <c r="B57" s="52">
        <v>0.62</v>
      </c>
      <c r="C57" s="52">
        <v>3.75</v>
      </c>
      <c r="D57" s="52">
        <v>108</v>
      </c>
      <c r="E57" s="52">
        <v>0</v>
      </c>
    </row>
    <row r="58" spans="1:7" hidden="1" x14ac:dyDescent="0.25">
      <c r="A58" s="86">
        <v>2</v>
      </c>
      <c r="B58" s="86">
        <v>0.2</v>
      </c>
      <c r="C58" s="86">
        <v>5.8</v>
      </c>
      <c r="D58" s="92">
        <v>36</v>
      </c>
      <c r="E58" s="86">
        <v>4</v>
      </c>
    </row>
    <row r="59" spans="1:7" ht="15" hidden="1" customHeight="1" x14ac:dyDescent="0.25">
      <c r="A59" s="86">
        <v>0.88</v>
      </c>
      <c r="B59" s="86">
        <v>4.92</v>
      </c>
      <c r="C59" s="86">
        <v>27.36</v>
      </c>
      <c r="D59" s="79">
        <v>158.4</v>
      </c>
      <c r="E59" s="124">
        <v>0</v>
      </c>
      <c r="F59" s="26"/>
    </row>
    <row r="60" spans="1:7" ht="15" hidden="1" customHeight="1" x14ac:dyDescent="0.25">
      <c r="A60" s="79">
        <v>0.4</v>
      </c>
      <c r="B60" s="79">
        <v>0.4</v>
      </c>
      <c r="C60" s="79">
        <v>9.8000000000000007</v>
      </c>
      <c r="D60" s="79">
        <v>47</v>
      </c>
      <c r="E60" s="79">
        <v>10</v>
      </c>
      <c r="F60" s="26"/>
    </row>
    <row r="61" spans="1:7" ht="15" hidden="1" customHeight="1" x14ac:dyDescent="0.25">
      <c r="A61" s="145">
        <f t="shared" ref="A61:C61" si="2">SUM(A58:A60)</f>
        <v>3.28</v>
      </c>
      <c r="B61" s="145">
        <f t="shared" si="2"/>
        <v>5.5200000000000005</v>
      </c>
      <c r="C61" s="145">
        <f t="shared" si="2"/>
        <v>42.959999999999994</v>
      </c>
      <c r="D61" s="151">
        <v>349</v>
      </c>
      <c r="E61" s="145">
        <f>SUM(E58:E60)</f>
        <v>14</v>
      </c>
      <c r="F61" s="26"/>
    </row>
    <row r="62" spans="1:7" ht="15" hidden="1" customHeight="1" x14ac:dyDescent="0.25">
      <c r="A62" s="164"/>
      <c r="B62" s="164"/>
      <c r="C62" s="164"/>
      <c r="D62" s="164"/>
      <c r="E62" s="164"/>
      <c r="F62" s="26"/>
    </row>
    <row r="63" spans="1:7" ht="15" hidden="1" customHeight="1" x14ac:dyDescent="0.25">
      <c r="A63" s="52">
        <v>0.53</v>
      </c>
      <c r="B63" s="52">
        <v>0.06</v>
      </c>
      <c r="C63" s="52">
        <v>1.66</v>
      </c>
      <c r="D63" s="52">
        <v>9.33</v>
      </c>
      <c r="E63" s="52">
        <v>6.6</v>
      </c>
      <c r="F63" s="26"/>
    </row>
    <row r="64" spans="1:7" ht="15" hidden="1" customHeight="1" x14ac:dyDescent="0.25">
      <c r="A64" s="52"/>
      <c r="B64" s="52"/>
      <c r="C64" s="52"/>
      <c r="D64" s="52"/>
      <c r="E64" s="52"/>
    </row>
    <row r="65" spans="1:5" ht="15" hidden="1" customHeight="1" x14ac:dyDescent="0.25">
      <c r="A65" s="52">
        <v>13.3</v>
      </c>
      <c r="B65" s="52">
        <v>7.2</v>
      </c>
      <c r="C65" s="52">
        <v>6.3</v>
      </c>
      <c r="D65" s="52">
        <v>153</v>
      </c>
      <c r="E65" s="52">
        <v>4.7</v>
      </c>
    </row>
    <row r="66" spans="1:5" ht="15" hidden="1" customHeight="1" x14ac:dyDescent="0.25">
      <c r="A66" s="52"/>
      <c r="B66" s="52"/>
      <c r="C66" s="52"/>
      <c r="D66" s="52"/>
      <c r="E66" s="52"/>
    </row>
    <row r="67" spans="1:5" ht="15" hidden="1" customHeight="1" x14ac:dyDescent="0.25">
      <c r="A67" s="52"/>
      <c r="B67" s="52"/>
      <c r="C67" s="52"/>
      <c r="D67" s="52"/>
      <c r="E67" s="52"/>
    </row>
    <row r="68" spans="1:5" ht="15" hidden="1" customHeight="1" x14ac:dyDescent="0.25">
      <c r="A68" s="52"/>
      <c r="B68" s="52"/>
      <c r="C68" s="52"/>
      <c r="D68" s="52"/>
      <c r="E68" s="52"/>
    </row>
    <row r="69" spans="1:5" ht="15" hidden="1" customHeight="1" x14ac:dyDescent="0.25">
      <c r="A69" s="52"/>
      <c r="B69" s="52"/>
      <c r="C69" s="52"/>
      <c r="D69" s="52"/>
      <c r="E69" s="52"/>
    </row>
    <row r="70" spans="1:5" ht="15" hidden="1" customHeight="1" x14ac:dyDescent="0.25">
      <c r="A70" s="52"/>
      <c r="B70" s="52"/>
      <c r="C70" s="52"/>
      <c r="D70" s="52"/>
      <c r="E70" s="52"/>
    </row>
    <row r="71" spans="1:5" ht="15" hidden="1" customHeight="1" x14ac:dyDescent="0.25">
      <c r="A71" s="52"/>
      <c r="B71" s="52"/>
      <c r="C71" s="52"/>
      <c r="D71" s="52"/>
      <c r="E71" s="52"/>
    </row>
    <row r="72" spans="1:5" ht="15" hidden="1" customHeight="1" x14ac:dyDescent="0.25">
      <c r="A72" s="52"/>
      <c r="B72" s="52"/>
      <c r="C72" s="52"/>
      <c r="D72" s="52"/>
      <c r="E72" s="52"/>
    </row>
    <row r="73" spans="1:5" ht="15" hidden="1" customHeight="1" x14ac:dyDescent="0.25">
      <c r="A73" s="52">
        <v>3.15</v>
      </c>
      <c r="B73" s="52">
        <v>6.6</v>
      </c>
      <c r="C73" s="52">
        <v>16.350000000000001</v>
      </c>
      <c r="D73" s="52">
        <v>148</v>
      </c>
      <c r="E73" s="52">
        <v>5.0999999999999996</v>
      </c>
    </row>
    <row r="74" spans="1:5" ht="15" hidden="1" customHeight="1" x14ac:dyDescent="0.25">
      <c r="A74" s="52"/>
      <c r="B74" s="52"/>
      <c r="C74" s="52"/>
      <c r="D74" s="147"/>
      <c r="E74" s="147"/>
    </row>
    <row r="75" spans="1:5" ht="15" hidden="1" customHeight="1" x14ac:dyDescent="0.25">
      <c r="A75" s="52"/>
      <c r="B75" s="52"/>
      <c r="C75" s="52"/>
      <c r="D75" s="52"/>
      <c r="E75" s="52"/>
    </row>
    <row r="76" spans="1:5" ht="15" hidden="1" customHeight="1" x14ac:dyDescent="0.25">
      <c r="A76" s="52"/>
      <c r="B76" s="52"/>
      <c r="C76" s="52"/>
      <c r="D76" s="52"/>
      <c r="E76" s="52"/>
    </row>
    <row r="77" spans="1:5" ht="15" hidden="1" customHeight="1" x14ac:dyDescent="0.25">
      <c r="A77" s="122">
        <v>0.1</v>
      </c>
      <c r="B77" s="122">
        <v>0</v>
      </c>
      <c r="C77" s="122">
        <v>15.2</v>
      </c>
      <c r="D77" s="122">
        <v>61</v>
      </c>
      <c r="E77" s="122">
        <v>2.8</v>
      </c>
    </row>
    <row r="78" spans="1:5" ht="15" hidden="1" customHeight="1" x14ac:dyDescent="0.25">
      <c r="A78" s="52"/>
      <c r="B78" s="52"/>
      <c r="C78" s="52" t="s">
        <v>4</v>
      </c>
      <c r="D78" s="52"/>
      <c r="E78" s="52" t="s">
        <v>4</v>
      </c>
    </row>
    <row r="79" spans="1:5" ht="15" hidden="1" customHeight="1" x14ac:dyDescent="0.25">
      <c r="A79" s="52"/>
      <c r="B79" s="52"/>
      <c r="C79" s="52"/>
      <c r="D79" s="52"/>
      <c r="E79" s="52"/>
    </row>
    <row r="80" spans="1:5" ht="15" hidden="1" customHeight="1" x14ac:dyDescent="0.25">
      <c r="A80" s="52" t="s">
        <v>4</v>
      </c>
      <c r="B80" s="52" t="s">
        <v>4</v>
      </c>
      <c r="C80" s="52" t="s">
        <v>4</v>
      </c>
      <c r="D80" s="52" t="s">
        <v>4</v>
      </c>
      <c r="E80" s="52" t="s">
        <v>4</v>
      </c>
    </row>
    <row r="81" spans="1:5" ht="15" hidden="1" customHeight="1" x14ac:dyDescent="0.25">
      <c r="A81" s="52" t="e">
        <f>#REF!*#REF!/#REF!</f>
        <v>#REF!</v>
      </c>
      <c r="B81" s="52" t="e">
        <f>#REF!*#REF!/#REF!</f>
        <v>#REF!</v>
      </c>
      <c r="C81" s="52" t="e">
        <f>#REF!*#REF!/#REF!</f>
        <v>#REF!</v>
      </c>
      <c r="D81" s="52" t="e">
        <f>#REF!*#REF!/#REF!</f>
        <v>#REF!</v>
      </c>
      <c r="E81" s="52">
        <v>0</v>
      </c>
    </row>
    <row r="82" spans="1:5" ht="15" hidden="1" customHeight="1" x14ac:dyDescent="0.25">
      <c r="A82" s="52" t="e">
        <f>#REF!*#REF!/#REF!</f>
        <v>#REF!</v>
      </c>
      <c r="B82" s="52" t="e">
        <f>#REF!*#REF!/#REF!</f>
        <v>#REF!</v>
      </c>
      <c r="C82" s="52" t="e">
        <f>#REF!*#REF!/#REF!</f>
        <v>#REF!</v>
      </c>
      <c r="D82" s="52" t="e">
        <f>#REF!*#REF!/#REF!</f>
        <v>#REF!</v>
      </c>
      <c r="E82" s="52">
        <v>0</v>
      </c>
    </row>
    <row r="83" spans="1:5" ht="15" hidden="1" customHeight="1" x14ac:dyDescent="0.25">
      <c r="A83" s="145" t="e">
        <f t="shared" ref="A83:E83" si="3">SUM(A63:A82)</f>
        <v>#REF!</v>
      </c>
      <c r="B83" s="145" t="e">
        <f t="shared" si="3"/>
        <v>#REF!</v>
      </c>
      <c r="C83" s="145" t="e">
        <f t="shared" si="3"/>
        <v>#REF!</v>
      </c>
      <c r="D83" s="151" t="e">
        <f t="shared" si="3"/>
        <v>#REF!</v>
      </c>
      <c r="E83" s="145">
        <f t="shared" si="3"/>
        <v>19.2</v>
      </c>
    </row>
    <row r="84" spans="1:5" ht="15" hidden="1" customHeight="1" x14ac:dyDescent="0.25">
      <c r="A84" s="164"/>
      <c r="B84" s="164"/>
      <c r="C84" s="164"/>
      <c r="D84" s="164"/>
      <c r="E84" s="164"/>
    </row>
    <row r="85" spans="1:5" ht="15" hidden="1" customHeight="1" x14ac:dyDescent="0.25">
      <c r="A85" s="52">
        <v>4.3499999999999996</v>
      </c>
      <c r="B85" s="52">
        <v>3.75</v>
      </c>
      <c r="C85" s="52">
        <v>6</v>
      </c>
      <c r="D85" s="52">
        <v>75</v>
      </c>
      <c r="E85" s="52">
        <v>1.05</v>
      </c>
    </row>
    <row r="86" spans="1:5" ht="15" hidden="1" customHeight="1" x14ac:dyDescent="0.25">
      <c r="A86" s="52"/>
      <c r="B86" s="52"/>
      <c r="C86" s="52"/>
      <c r="D86" s="52"/>
      <c r="E86" s="52"/>
    </row>
    <row r="87" spans="1:5" ht="15" hidden="1" customHeight="1" x14ac:dyDescent="0.25">
      <c r="A87" s="79">
        <v>0.7</v>
      </c>
      <c r="B87" s="79">
        <v>0.2</v>
      </c>
      <c r="C87" s="79">
        <v>6.4</v>
      </c>
      <c r="D87" s="79">
        <v>49.75</v>
      </c>
      <c r="E87" s="95">
        <v>32.299999999999997</v>
      </c>
    </row>
    <row r="88" spans="1:5" ht="15" hidden="1" customHeight="1" x14ac:dyDescent="0.25">
      <c r="A88" s="145">
        <v>15.35</v>
      </c>
      <c r="B88" s="145">
        <v>8.56</v>
      </c>
      <c r="C88" s="145">
        <v>64.56</v>
      </c>
      <c r="D88" s="151">
        <v>651</v>
      </c>
      <c r="E88" s="145">
        <v>1.36</v>
      </c>
    </row>
    <row r="89" spans="1:5" ht="15.75" customHeight="1" x14ac:dyDescent="0.25">
      <c r="A89" s="52"/>
      <c r="B89" s="52"/>
      <c r="C89" s="52"/>
      <c r="D89" s="52"/>
      <c r="E89" s="52"/>
    </row>
    <row r="90" spans="1:5" x14ac:dyDescent="0.25">
      <c r="A90" s="88">
        <v>0</v>
      </c>
      <c r="B90" s="88">
        <v>0</v>
      </c>
      <c r="C90" s="88">
        <v>0</v>
      </c>
      <c r="D90" s="73">
        <v>0</v>
      </c>
      <c r="E90" s="96">
        <v>0</v>
      </c>
    </row>
  </sheetData>
  <mergeCells count="1">
    <mergeCell ref="A1:E1"/>
  </mergeCells>
  <pageMargins left="0.39370078740157483" right="0" top="0.39370078740157483" bottom="0" header="0" footer="0"/>
  <pageSetup paperSize="8" scale="8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85"/>
  <sheetViews>
    <sheetView zoomScale="110" zoomScaleNormal="110" workbookViewId="0">
      <selection activeCell="K11" sqref="K11"/>
    </sheetView>
  </sheetViews>
  <sheetFormatPr defaultRowHeight="15" x14ac:dyDescent="0.25"/>
  <sheetData>
    <row r="3" spans="1:3" ht="15" customHeight="1" x14ac:dyDescent="0.25"/>
    <row r="4" spans="1:3" x14ac:dyDescent="0.25">
      <c r="A4" s="26"/>
      <c r="B4" s="26"/>
      <c r="C4" s="26"/>
    </row>
    <row r="5" spans="1:3" ht="31.5" customHeight="1" x14ac:dyDescent="0.25">
      <c r="A5" s="26"/>
      <c r="B5" s="26"/>
      <c r="C5" s="26"/>
    </row>
    <row r="6" spans="1:3" ht="27.75" customHeight="1" x14ac:dyDescent="0.25">
      <c r="A6" s="26"/>
      <c r="B6" s="26"/>
      <c r="C6" s="26"/>
    </row>
    <row r="7" spans="1:3" x14ac:dyDescent="0.25">
      <c r="A7" s="26"/>
      <c r="B7" s="26"/>
      <c r="C7" s="26"/>
    </row>
    <row r="8" spans="1:3" x14ac:dyDescent="0.25">
      <c r="A8" s="26"/>
      <c r="B8" s="26"/>
      <c r="C8" s="26"/>
    </row>
    <row r="9" spans="1:3" x14ac:dyDescent="0.25">
      <c r="A9" s="26"/>
      <c r="B9" s="26"/>
      <c r="C9" s="26"/>
    </row>
    <row r="10" spans="1:3" x14ac:dyDescent="0.25">
      <c r="A10" s="26"/>
      <c r="B10" s="26"/>
      <c r="C10" s="26"/>
    </row>
    <row r="11" spans="1:3" x14ac:dyDescent="0.25">
      <c r="A11" s="26"/>
      <c r="B11" s="26"/>
      <c r="C11" s="26"/>
    </row>
    <row r="12" spans="1:3" x14ac:dyDescent="0.25">
      <c r="A12" s="26"/>
      <c r="B12" s="26"/>
      <c r="C12" s="26"/>
    </row>
    <row r="13" spans="1:3" x14ac:dyDescent="0.25">
      <c r="A13" s="26"/>
      <c r="B13" s="26"/>
      <c r="C13" s="26"/>
    </row>
    <row r="14" spans="1:3" ht="15" customHeight="1" x14ac:dyDescent="0.25">
      <c r="A14" s="26"/>
      <c r="B14" s="26"/>
      <c r="C14" s="26"/>
    </row>
    <row r="15" spans="1:3" x14ac:dyDescent="0.25">
      <c r="A15" s="26"/>
      <c r="B15" s="26"/>
      <c r="C15" s="26"/>
    </row>
    <row r="16" spans="1:3" x14ac:dyDescent="0.25">
      <c r="A16" s="26"/>
      <c r="B16" s="26"/>
      <c r="C16" s="26"/>
    </row>
    <row r="17" spans="1:1" x14ac:dyDescent="0.25">
      <c r="A17" s="26"/>
    </row>
    <row r="18" spans="1:1" x14ac:dyDescent="0.25">
      <c r="A18" s="26"/>
    </row>
    <row r="19" spans="1:1" x14ac:dyDescent="0.25">
      <c r="A19" s="26"/>
    </row>
    <row r="20" spans="1:1" x14ac:dyDescent="0.25">
      <c r="A20" s="26"/>
    </row>
    <row r="23" spans="1:1" ht="14.25" customHeight="1" x14ac:dyDescent="0.25"/>
    <row r="24" spans="1:1" ht="36.75" customHeight="1" x14ac:dyDescent="0.25">
      <c r="A24" s="26"/>
    </row>
    <row r="25" spans="1:1" ht="15.75" customHeight="1" x14ac:dyDescent="0.25">
      <c r="A25" s="26"/>
    </row>
    <row r="26" spans="1:1" ht="15.75" customHeight="1" x14ac:dyDescent="0.25">
      <c r="A26" s="26"/>
    </row>
    <row r="27" spans="1:1" ht="15.75" customHeight="1" x14ac:dyDescent="0.25">
      <c r="A27" s="26"/>
    </row>
    <row r="28" spans="1:1" ht="15.75" customHeight="1" x14ac:dyDescent="0.25">
      <c r="A28" s="26"/>
    </row>
    <row r="29" spans="1:1" ht="15.75" customHeight="1" x14ac:dyDescent="0.25">
      <c r="A29" s="26"/>
    </row>
    <row r="30" spans="1:1" ht="18" customHeight="1" x14ac:dyDescent="0.25">
      <c r="A30" s="26"/>
    </row>
    <row r="31" spans="1:1" ht="45" customHeight="1" x14ac:dyDescent="0.25">
      <c r="A31" s="26"/>
    </row>
    <row r="32" spans="1:1" ht="15.75" customHeight="1" x14ac:dyDescent="0.25">
      <c r="A32" s="26"/>
    </row>
    <row r="33" spans="1:1" ht="15.75" customHeight="1" x14ac:dyDescent="0.25">
      <c r="A33" s="26"/>
    </row>
    <row r="34" spans="1:1" ht="15.75" customHeight="1" x14ac:dyDescent="0.25">
      <c r="A34" s="26"/>
    </row>
    <row r="35" spans="1:1" ht="15.75" customHeight="1" x14ac:dyDescent="0.25">
      <c r="A35" s="26"/>
    </row>
    <row r="36" spans="1:1" ht="27" customHeight="1" x14ac:dyDescent="0.25"/>
    <row r="39" spans="1:1" ht="27.75" customHeight="1" x14ac:dyDescent="0.25"/>
    <row r="40" spans="1:1" ht="15.75" customHeight="1" x14ac:dyDescent="0.25"/>
    <row r="41" spans="1:1" ht="15.75" customHeight="1" x14ac:dyDescent="0.25"/>
    <row r="42" spans="1:1" ht="27" customHeight="1" x14ac:dyDescent="0.25">
      <c r="A42" s="26"/>
    </row>
    <row r="43" spans="1:1" ht="29.25" customHeight="1" x14ac:dyDescent="0.25">
      <c r="A43" s="26"/>
    </row>
    <row r="44" spans="1:1" x14ac:dyDescent="0.25">
      <c r="A44" s="26"/>
    </row>
    <row r="45" spans="1:1" x14ac:dyDescent="0.25">
      <c r="A45" s="26"/>
    </row>
    <row r="46" spans="1:1" ht="15.75" customHeight="1" x14ac:dyDescent="0.25">
      <c r="A46" s="26"/>
    </row>
    <row r="47" spans="1:1" ht="15.75" customHeight="1" x14ac:dyDescent="0.25">
      <c r="A47" s="26"/>
    </row>
    <row r="48" spans="1:1" ht="15.75" customHeight="1" x14ac:dyDescent="0.25">
      <c r="A48" s="26"/>
    </row>
    <row r="49" spans="1:1" ht="15.75" customHeight="1" x14ac:dyDescent="0.25">
      <c r="A49" s="26"/>
    </row>
    <row r="50" spans="1:1" ht="15.75" customHeight="1" x14ac:dyDescent="0.25">
      <c r="A50" s="26"/>
    </row>
    <row r="51" spans="1:1" ht="15.75" customHeight="1" x14ac:dyDescent="0.25">
      <c r="A51" s="26"/>
    </row>
    <row r="52" spans="1:1" ht="15.75" hidden="1" customHeight="1" x14ac:dyDescent="0.25">
      <c r="A52" s="26"/>
    </row>
    <row r="53" spans="1:1" ht="15.75" customHeight="1" x14ac:dyDescent="0.25">
      <c r="A53" s="26"/>
    </row>
    <row r="54" spans="1:1" ht="15.75" customHeight="1" x14ac:dyDescent="0.25">
      <c r="A54" s="26"/>
    </row>
    <row r="55" spans="1:1" ht="15" customHeight="1" x14ac:dyDescent="0.25">
      <c r="A55" s="26"/>
    </row>
    <row r="56" spans="1:1" ht="15" customHeight="1" x14ac:dyDescent="0.25">
      <c r="A56" s="26"/>
    </row>
    <row r="57" spans="1:1" ht="23.25" customHeight="1" x14ac:dyDescent="0.25">
      <c r="A57" s="26"/>
    </row>
    <row r="58" spans="1:1" x14ac:dyDescent="0.25">
      <c r="A58" s="26"/>
    </row>
    <row r="59" spans="1:1" x14ac:dyDescent="0.25">
      <c r="A59" s="26"/>
    </row>
    <row r="60" spans="1:1" x14ac:dyDescent="0.25">
      <c r="A60" s="26"/>
    </row>
    <row r="61" spans="1:1" ht="28.5" customHeight="1" x14ac:dyDescent="0.25">
      <c r="A61" s="26"/>
    </row>
    <row r="62" spans="1:1" x14ac:dyDescent="0.25">
      <c r="A62" s="26"/>
    </row>
    <row r="64" spans="1:1" ht="18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4.25" customHeight="1" x14ac:dyDescent="0.25"/>
    <row r="74" ht="0.75" hidden="1" customHeight="1" x14ac:dyDescent="0.25"/>
    <row r="75" ht="13.5" customHeight="1" x14ac:dyDescent="0.25"/>
    <row r="76" ht="14.25" customHeight="1" x14ac:dyDescent="0.25"/>
    <row r="77" ht="15.75" customHeight="1" x14ac:dyDescent="0.25"/>
    <row r="78" ht="23.25" customHeight="1" x14ac:dyDescent="0.25"/>
    <row r="83" ht="19.5" customHeight="1" x14ac:dyDescent="0.25"/>
    <row r="84" ht="17.25" customHeight="1" x14ac:dyDescent="0.25"/>
    <row r="85" ht="30" customHeight="1" x14ac:dyDescent="0.25"/>
  </sheetData>
  <pageMargins left="0" right="0" top="0" bottom="0" header="0" footer="0"/>
  <pageSetup paperSize="9" scale="6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Y52"/>
  <sheetViews>
    <sheetView workbookViewId="0">
      <selection activeCell="P21" sqref="P21"/>
    </sheetView>
  </sheetViews>
  <sheetFormatPr defaultRowHeight="15" x14ac:dyDescent="0.25"/>
  <sheetData>
    <row r="7" spans="1:14" ht="18.75" x14ac:dyDescent="0.3">
      <c r="G7" s="93"/>
      <c r="H7" s="93"/>
      <c r="I7" s="93"/>
      <c r="J7" s="93"/>
      <c r="K7" s="93"/>
    </row>
    <row r="8" spans="1:14" x14ac:dyDescent="0.25"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</row>
    <row r="16" spans="1:14" ht="23.25" customHeight="1" x14ac:dyDescent="0.35">
      <c r="A16" s="209" t="s">
        <v>59</v>
      </c>
      <c r="B16" s="127"/>
      <c r="C16" s="127"/>
      <c r="D16" s="127"/>
      <c r="E16" s="127"/>
      <c r="F16" s="127"/>
      <c r="G16" s="127"/>
      <c r="H16" s="127"/>
      <c r="I16" s="127"/>
    </row>
    <row r="17" spans="1:25" x14ac:dyDescent="0.25">
      <c r="A17" s="127" t="s">
        <v>69</v>
      </c>
      <c r="B17" s="127"/>
      <c r="C17" s="127"/>
      <c r="D17" s="127"/>
      <c r="E17" s="127"/>
      <c r="F17" s="127"/>
      <c r="G17" s="127"/>
      <c r="H17" s="127"/>
      <c r="I17" s="127"/>
    </row>
    <row r="18" spans="1:25" x14ac:dyDescent="0.25">
      <c r="A18" s="127" t="s">
        <v>70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25" x14ac:dyDescent="0.25">
      <c r="A19" s="127" t="s">
        <v>71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25" x14ac:dyDescent="0.25">
      <c r="A20" s="127" t="s">
        <v>72</v>
      </c>
      <c r="B20" s="127"/>
      <c r="C20" s="127"/>
      <c r="D20" s="127"/>
      <c r="E20" s="127"/>
      <c r="F20" s="127"/>
      <c r="G20" s="127"/>
      <c r="H20" s="127"/>
      <c r="I20" s="127"/>
      <c r="M20" s="128"/>
    </row>
    <row r="21" spans="1:25" x14ac:dyDescent="0.25">
      <c r="A21" s="127" t="s">
        <v>73</v>
      </c>
      <c r="B21" s="127"/>
      <c r="C21" s="127"/>
      <c r="D21" s="127"/>
      <c r="E21" s="127"/>
      <c r="F21" s="127"/>
      <c r="G21" s="127"/>
      <c r="H21" s="127"/>
      <c r="I21" s="127"/>
    </row>
    <row r="22" spans="1:25" x14ac:dyDescent="0.25">
      <c r="A22" s="127" t="s">
        <v>74</v>
      </c>
      <c r="B22" s="127"/>
      <c r="C22" s="127"/>
      <c r="D22" s="127"/>
      <c r="E22" s="127"/>
      <c r="F22" s="127"/>
      <c r="G22" s="127"/>
      <c r="H22" s="127"/>
      <c r="I22" s="127"/>
    </row>
    <row r="23" spans="1:25" x14ac:dyDescent="0.25">
      <c r="A23" s="127" t="s">
        <v>75</v>
      </c>
      <c r="B23" s="127"/>
      <c r="C23" s="127"/>
      <c r="D23" s="127"/>
      <c r="E23" s="127"/>
      <c r="F23" s="127"/>
      <c r="G23" s="127"/>
      <c r="H23" s="127"/>
      <c r="I23" s="127"/>
    </row>
    <row r="24" spans="1:25" x14ac:dyDescent="0.25">
      <c r="A24" s="127" t="s">
        <v>76</v>
      </c>
      <c r="B24" s="127"/>
      <c r="C24" s="127"/>
      <c r="D24" s="127"/>
      <c r="E24" s="127"/>
      <c r="F24" s="127"/>
      <c r="G24" s="127"/>
      <c r="H24" s="127"/>
      <c r="I24" s="127"/>
    </row>
    <row r="25" spans="1:25" x14ac:dyDescent="0.25">
      <c r="A25" s="127" t="s">
        <v>77</v>
      </c>
      <c r="B25" s="127"/>
      <c r="C25" s="127"/>
      <c r="D25" s="127"/>
      <c r="E25" s="127"/>
      <c r="F25" s="127"/>
      <c r="G25" s="127"/>
      <c r="H25" s="127"/>
      <c r="I25" s="127"/>
    </row>
    <row r="26" spans="1:25" x14ac:dyDescent="0.25">
      <c r="A26" s="495" t="s">
        <v>189</v>
      </c>
      <c r="B26" s="495"/>
      <c r="C26" s="495"/>
      <c r="D26" s="495"/>
      <c r="E26" s="495"/>
      <c r="F26" s="495"/>
      <c r="G26" s="495"/>
      <c r="H26" s="495"/>
      <c r="I26" s="495"/>
    </row>
    <row r="27" spans="1:25" x14ac:dyDescent="0.25">
      <c r="A27" s="495" t="s">
        <v>190</v>
      </c>
      <c r="B27" s="495"/>
      <c r="C27" s="495"/>
      <c r="D27" s="495"/>
      <c r="E27" s="495"/>
      <c r="F27" s="495"/>
      <c r="G27" s="495"/>
      <c r="H27" s="495"/>
      <c r="I27" s="495"/>
    </row>
    <row r="45" spans="3:9" ht="18.75" x14ac:dyDescent="0.3">
      <c r="C45" s="496"/>
      <c r="D45" s="496"/>
      <c r="E45" s="496"/>
      <c r="F45" s="496"/>
      <c r="G45" s="496"/>
      <c r="H45" s="496"/>
      <c r="I45" s="496"/>
    </row>
    <row r="46" spans="3:9" x14ac:dyDescent="0.25">
      <c r="C46" s="495"/>
      <c r="D46" s="495"/>
      <c r="E46" s="495"/>
      <c r="F46" s="495"/>
      <c r="G46" s="495"/>
      <c r="H46" s="495"/>
      <c r="I46" s="495"/>
    </row>
    <row r="47" spans="3:9" x14ac:dyDescent="0.25">
      <c r="C47" s="495"/>
      <c r="D47" s="495"/>
      <c r="E47" s="495"/>
      <c r="F47" s="495"/>
      <c r="G47" s="495"/>
      <c r="H47" s="495"/>
      <c r="I47" s="495"/>
    </row>
    <row r="48" spans="3:9" x14ac:dyDescent="0.25">
      <c r="C48" s="495"/>
      <c r="D48" s="495"/>
      <c r="E48" s="495"/>
      <c r="F48" s="495"/>
      <c r="G48" s="495"/>
      <c r="H48" s="495"/>
      <c r="I48" s="495"/>
    </row>
    <row r="49" spans="3:9" x14ac:dyDescent="0.25">
      <c r="C49" s="495"/>
      <c r="D49" s="495"/>
      <c r="E49" s="495"/>
      <c r="F49" s="495"/>
      <c r="G49" s="495"/>
      <c r="H49" s="495"/>
      <c r="I49" s="495"/>
    </row>
    <row r="50" spans="3:9" x14ac:dyDescent="0.25">
      <c r="C50" s="495"/>
      <c r="D50" s="495"/>
      <c r="E50" s="495"/>
      <c r="F50" s="495"/>
      <c r="G50" s="495"/>
      <c r="H50" s="495"/>
      <c r="I50" s="495"/>
    </row>
    <row r="51" spans="3:9" x14ac:dyDescent="0.25">
      <c r="C51" s="495"/>
      <c r="D51" s="495"/>
      <c r="E51" s="495"/>
      <c r="F51" s="495"/>
      <c r="G51" s="495"/>
      <c r="H51" s="495"/>
      <c r="I51" s="495"/>
    </row>
    <row r="52" spans="3:9" x14ac:dyDescent="0.25">
      <c r="C52" s="469"/>
      <c r="D52" s="469"/>
      <c r="E52" s="469"/>
      <c r="F52" s="469"/>
      <c r="G52" s="469"/>
      <c r="H52" s="469"/>
      <c r="I52" s="469"/>
    </row>
  </sheetData>
  <mergeCells count="11">
    <mergeCell ref="B8:N8"/>
    <mergeCell ref="C51:I51"/>
    <mergeCell ref="C52:I52"/>
    <mergeCell ref="C45:I45"/>
    <mergeCell ref="C46:I46"/>
    <mergeCell ref="C47:I47"/>
    <mergeCell ref="C48:I48"/>
    <mergeCell ref="C49:I49"/>
    <mergeCell ref="C50:I50"/>
    <mergeCell ref="A26:I26"/>
    <mergeCell ref="A27:I27"/>
  </mergeCells>
  <pageMargins left="0.7" right="0.7" top="0.75" bottom="0.75" header="0.3" footer="0.3"/>
  <pageSetup paperSize="8" scale="95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="75" zoomScaleNormal="75" workbookViewId="0">
      <selection activeCell="V35" sqref="V35"/>
    </sheetView>
  </sheetViews>
  <sheetFormatPr defaultRowHeight="15" x14ac:dyDescent="0.25"/>
  <cols>
    <col min="1" max="1" width="26.85546875" customWidth="1"/>
    <col min="2" max="2" width="10.7109375" customWidth="1"/>
    <col min="11" max="11" width="8.5703125" customWidth="1"/>
    <col min="12" max="12" width="0.140625" customWidth="1"/>
    <col min="17" max="17" width="10.42578125" customWidth="1"/>
    <col min="18" max="18" width="10.7109375" customWidth="1"/>
    <col min="19" max="19" width="9.140625" hidden="1" customWidth="1"/>
  </cols>
  <sheetData>
    <row r="1" spans="1:22" ht="15" customHeight="1" x14ac:dyDescent="0.25">
      <c r="A1" s="506" t="s">
        <v>191</v>
      </c>
      <c r="B1" s="507"/>
      <c r="C1" s="507"/>
      <c r="D1" s="508"/>
      <c r="E1" s="498" t="s">
        <v>192</v>
      </c>
      <c r="F1" s="498" t="s">
        <v>204</v>
      </c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498" t="s">
        <v>205</v>
      </c>
      <c r="U1" s="501" t="s">
        <v>195</v>
      </c>
    </row>
    <row r="2" spans="1:22" ht="15.75" thickBot="1" x14ac:dyDescent="0.3">
      <c r="A2" s="509"/>
      <c r="B2" s="510"/>
      <c r="C2" s="510"/>
      <c r="D2" s="511"/>
      <c r="E2" s="499"/>
      <c r="F2" s="516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499"/>
      <c r="U2" s="502"/>
    </row>
    <row r="3" spans="1:22" ht="16.5" thickBot="1" x14ac:dyDescent="0.3">
      <c r="A3" s="512"/>
      <c r="B3" s="513"/>
      <c r="C3" s="513"/>
      <c r="D3" s="514"/>
      <c r="E3" s="500"/>
      <c r="F3" s="231" t="s">
        <v>87</v>
      </c>
      <c r="G3" s="231" t="s">
        <v>88</v>
      </c>
      <c r="H3" s="231" t="s">
        <v>89</v>
      </c>
      <c r="I3" s="231" t="s">
        <v>90</v>
      </c>
      <c r="J3" s="231" t="s">
        <v>91</v>
      </c>
      <c r="K3" s="231" t="s">
        <v>92</v>
      </c>
      <c r="L3" s="231" t="s">
        <v>93</v>
      </c>
      <c r="M3" s="231" t="s">
        <v>94</v>
      </c>
      <c r="N3" s="231" t="s">
        <v>95</v>
      </c>
      <c r="O3" s="232" t="s">
        <v>96</v>
      </c>
      <c r="P3" s="233" t="s">
        <v>196</v>
      </c>
      <c r="Q3" s="234" t="s">
        <v>97</v>
      </c>
      <c r="R3" s="234" t="s">
        <v>197</v>
      </c>
      <c r="S3" s="235" t="s">
        <v>198</v>
      </c>
      <c r="T3" s="500"/>
      <c r="U3" s="500"/>
    </row>
    <row r="4" spans="1:22" ht="21.75" thickBot="1" x14ac:dyDescent="0.4">
      <c r="A4" s="503" t="s">
        <v>3</v>
      </c>
      <c r="B4" s="504"/>
      <c r="C4" s="504"/>
      <c r="D4" s="505"/>
      <c r="E4" s="228">
        <v>120</v>
      </c>
      <c r="F4" s="236">
        <v>60</v>
      </c>
      <c r="G4" s="236">
        <v>60</v>
      </c>
      <c r="H4" s="236">
        <v>60</v>
      </c>
      <c r="I4" s="236">
        <v>60</v>
      </c>
      <c r="J4" s="236">
        <v>60</v>
      </c>
      <c r="K4" s="236">
        <v>20</v>
      </c>
      <c r="L4" s="236" t="s">
        <v>206</v>
      </c>
      <c r="M4" s="236">
        <v>60</v>
      </c>
      <c r="N4" s="236">
        <v>60</v>
      </c>
      <c r="O4" s="237">
        <v>80</v>
      </c>
      <c r="P4" s="236">
        <v>60</v>
      </c>
      <c r="Q4" s="236">
        <v>60</v>
      </c>
      <c r="R4" s="236">
        <v>40</v>
      </c>
      <c r="S4" s="236"/>
      <c r="T4" s="236">
        <f t="shared" ref="T4:T10" si="0">SUM(F4:S4)</f>
        <v>680</v>
      </c>
      <c r="U4" s="236">
        <v>68</v>
      </c>
    </row>
    <row r="5" spans="1:22" ht="21.75" thickBot="1" x14ac:dyDescent="0.4">
      <c r="A5" s="503" t="s">
        <v>7</v>
      </c>
      <c r="B5" s="504"/>
      <c r="C5" s="504"/>
      <c r="D5" s="505"/>
      <c r="E5" s="228">
        <v>200</v>
      </c>
      <c r="F5" s="236">
        <v>120</v>
      </c>
      <c r="G5" s="236">
        <v>120</v>
      </c>
      <c r="H5" s="236">
        <v>171</v>
      </c>
      <c r="I5" s="236">
        <v>140</v>
      </c>
      <c r="J5" s="236">
        <v>145</v>
      </c>
      <c r="K5" s="236">
        <v>60</v>
      </c>
      <c r="L5" s="236" t="s">
        <v>206</v>
      </c>
      <c r="M5" s="236">
        <v>120</v>
      </c>
      <c r="N5" s="236">
        <v>115</v>
      </c>
      <c r="O5" s="237">
        <v>150</v>
      </c>
      <c r="P5" s="236">
        <v>130</v>
      </c>
      <c r="Q5" s="236">
        <v>140</v>
      </c>
      <c r="R5" s="236">
        <v>60</v>
      </c>
      <c r="S5" s="236"/>
      <c r="T5" s="236">
        <f t="shared" si="0"/>
        <v>1471</v>
      </c>
      <c r="U5" s="236">
        <v>147</v>
      </c>
    </row>
    <row r="6" spans="1:22" ht="21.75" thickBot="1" x14ac:dyDescent="0.4">
      <c r="A6" s="503" t="s">
        <v>64</v>
      </c>
      <c r="B6" s="504"/>
      <c r="C6" s="504"/>
      <c r="D6" s="505"/>
      <c r="E6" s="228">
        <v>20</v>
      </c>
      <c r="F6" s="236">
        <v>16</v>
      </c>
      <c r="G6" s="236">
        <v>0</v>
      </c>
      <c r="H6" s="236">
        <v>3</v>
      </c>
      <c r="I6" s="236">
        <v>1</v>
      </c>
      <c r="J6" s="236">
        <v>3</v>
      </c>
      <c r="K6" s="236">
        <v>0</v>
      </c>
      <c r="L6" s="236"/>
      <c r="M6" s="236">
        <v>3</v>
      </c>
      <c r="N6" s="236">
        <v>0</v>
      </c>
      <c r="O6" s="237">
        <v>16</v>
      </c>
      <c r="P6" s="236">
        <v>0</v>
      </c>
      <c r="Q6" s="236">
        <v>0</v>
      </c>
      <c r="R6" s="236">
        <v>0</v>
      </c>
      <c r="S6" s="236"/>
      <c r="T6" s="236">
        <f t="shared" si="0"/>
        <v>42</v>
      </c>
      <c r="U6" s="236">
        <v>4.2</v>
      </c>
    </row>
    <row r="7" spans="1:22" ht="21.75" thickBot="1" x14ac:dyDescent="0.4">
      <c r="A7" s="503" t="s">
        <v>199</v>
      </c>
      <c r="B7" s="504"/>
      <c r="C7" s="504"/>
      <c r="D7" s="505"/>
      <c r="E7" s="228">
        <v>50</v>
      </c>
      <c r="F7" s="236">
        <v>60</v>
      </c>
      <c r="G7" s="236">
        <v>36</v>
      </c>
      <c r="H7" s="236">
        <v>66.599999999999994</v>
      </c>
      <c r="I7" s="236">
        <v>81</v>
      </c>
      <c r="J7" s="236">
        <v>40</v>
      </c>
      <c r="K7" s="236"/>
      <c r="L7" s="236">
        <v>100</v>
      </c>
      <c r="M7" s="236">
        <v>30</v>
      </c>
      <c r="N7" s="236">
        <v>93</v>
      </c>
      <c r="O7" s="237">
        <v>0</v>
      </c>
      <c r="P7" s="236">
        <v>26</v>
      </c>
      <c r="Q7" s="236">
        <v>83</v>
      </c>
      <c r="R7" s="236">
        <v>0</v>
      </c>
      <c r="S7" s="236"/>
      <c r="T7" s="236">
        <f t="shared" si="0"/>
        <v>615.6</v>
      </c>
      <c r="U7" s="236">
        <v>61</v>
      </c>
    </row>
    <row r="8" spans="1:22" ht="21.75" thickBot="1" x14ac:dyDescent="0.4">
      <c r="A8" s="503" t="s">
        <v>65</v>
      </c>
      <c r="B8" s="504"/>
      <c r="C8" s="504"/>
      <c r="D8" s="505"/>
      <c r="E8" s="228">
        <v>20</v>
      </c>
      <c r="F8" s="236">
        <v>0</v>
      </c>
      <c r="G8" s="236">
        <v>0</v>
      </c>
      <c r="H8" s="236">
        <v>20</v>
      </c>
      <c r="I8" s="236">
        <v>10</v>
      </c>
      <c r="J8" s="236">
        <v>68</v>
      </c>
      <c r="K8" s="236">
        <v>0</v>
      </c>
      <c r="L8" s="236"/>
      <c r="M8" s="236">
        <v>68</v>
      </c>
      <c r="N8" s="236">
        <v>0</v>
      </c>
      <c r="O8" s="237">
        <v>10</v>
      </c>
      <c r="P8" s="236">
        <v>0</v>
      </c>
      <c r="Q8" s="236">
        <v>0</v>
      </c>
      <c r="R8" s="236">
        <v>0</v>
      </c>
      <c r="S8" s="236"/>
      <c r="T8" s="236">
        <f t="shared" si="0"/>
        <v>176</v>
      </c>
      <c r="U8" s="236">
        <v>17.600000000000001</v>
      </c>
    </row>
    <row r="9" spans="1:22" ht="21.75" thickBot="1" x14ac:dyDescent="0.4">
      <c r="A9" s="503" t="s">
        <v>80</v>
      </c>
      <c r="B9" s="504"/>
      <c r="C9" s="504"/>
      <c r="D9" s="505"/>
      <c r="E9" s="228">
        <v>187</v>
      </c>
      <c r="F9" s="236">
        <v>120</v>
      </c>
      <c r="G9" s="236">
        <v>240</v>
      </c>
      <c r="H9" s="236">
        <v>60</v>
      </c>
      <c r="I9" s="236">
        <v>100</v>
      </c>
      <c r="J9" s="236">
        <v>137.6</v>
      </c>
      <c r="K9" s="238">
        <v>0</v>
      </c>
      <c r="L9" s="236"/>
      <c r="M9" s="236">
        <v>115</v>
      </c>
      <c r="N9" s="236">
        <v>60</v>
      </c>
      <c r="O9" s="237">
        <v>353.4</v>
      </c>
      <c r="P9" s="236">
        <v>336</v>
      </c>
      <c r="Q9" s="236">
        <v>123.2</v>
      </c>
      <c r="R9" s="236">
        <v>0</v>
      </c>
      <c r="S9" s="236"/>
      <c r="T9" s="236">
        <f t="shared" si="0"/>
        <v>1645.2</v>
      </c>
      <c r="U9" s="236">
        <v>164.5</v>
      </c>
    </row>
    <row r="10" spans="1:22" ht="21.75" thickBot="1" x14ac:dyDescent="0.4">
      <c r="A10" s="503" t="s">
        <v>98</v>
      </c>
      <c r="B10" s="504"/>
      <c r="C10" s="504"/>
      <c r="D10" s="505"/>
      <c r="E10" s="228">
        <v>320</v>
      </c>
      <c r="F10" s="236">
        <v>215.7</v>
      </c>
      <c r="G10" s="236">
        <v>201.25</v>
      </c>
      <c r="H10" s="236">
        <v>196</v>
      </c>
      <c r="I10" s="236">
        <v>199.5</v>
      </c>
      <c r="J10" s="236">
        <v>213.75</v>
      </c>
      <c r="K10" s="236">
        <v>0</v>
      </c>
      <c r="L10" s="236"/>
      <c r="M10" s="236">
        <v>374.5</v>
      </c>
      <c r="N10" s="236">
        <v>257.3</v>
      </c>
      <c r="O10" s="237">
        <v>175.7</v>
      </c>
      <c r="P10" s="236">
        <v>222</v>
      </c>
      <c r="Q10" s="236">
        <v>196.9</v>
      </c>
      <c r="R10" s="236">
        <v>0</v>
      </c>
      <c r="S10" s="236"/>
      <c r="T10" s="236">
        <f t="shared" si="0"/>
        <v>2252.6</v>
      </c>
      <c r="U10" s="236">
        <v>225.2</v>
      </c>
    </row>
    <row r="11" spans="1:22" ht="21.75" thickBot="1" x14ac:dyDescent="0.4">
      <c r="A11" s="503" t="s">
        <v>99</v>
      </c>
      <c r="B11" s="504"/>
      <c r="C11" s="504"/>
      <c r="D11" s="505"/>
      <c r="E11" s="228">
        <v>185</v>
      </c>
      <c r="F11" s="236">
        <v>0</v>
      </c>
      <c r="G11" s="236">
        <v>0</v>
      </c>
      <c r="H11" s="236">
        <v>190</v>
      </c>
      <c r="I11" s="236">
        <v>185</v>
      </c>
      <c r="J11" s="236">
        <v>200</v>
      </c>
      <c r="K11" s="236">
        <v>0</v>
      </c>
      <c r="L11" s="236"/>
      <c r="M11" s="236">
        <v>190</v>
      </c>
      <c r="N11" s="236">
        <v>185</v>
      </c>
      <c r="O11" s="237">
        <v>0</v>
      </c>
      <c r="P11" s="236">
        <v>218</v>
      </c>
      <c r="Q11" s="236">
        <v>185</v>
      </c>
      <c r="R11" s="236">
        <v>0</v>
      </c>
      <c r="S11" s="236"/>
      <c r="T11" s="236">
        <v>1353</v>
      </c>
      <c r="U11" s="236">
        <v>135.30000000000001</v>
      </c>
    </row>
    <row r="12" spans="1:22" ht="19.5" customHeight="1" thickBot="1" x14ac:dyDescent="0.4">
      <c r="A12" s="503" t="s">
        <v>100</v>
      </c>
      <c r="B12" s="504"/>
      <c r="C12" s="504"/>
      <c r="D12" s="505"/>
      <c r="E12" s="228">
        <v>20</v>
      </c>
      <c r="F12" s="236">
        <v>20</v>
      </c>
      <c r="G12" s="236">
        <v>25</v>
      </c>
      <c r="H12" s="236">
        <v>25</v>
      </c>
      <c r="I12" s="236">
        <v>25</v>
      </c>
      <c r="J12" s="236">
        <v>25</v>
      </c>
      <c r="K12" s="236">
        <v>0</v>
      </c>
      <c r="L12" s="236"/>
      <c r="M12" s="236">
        <v>25</v>
      </c>
      <c r="N12" s="236">
        <v>20</v>
      </c>
      <c r="O12" s="237">
        <v>20</v>
      </c>
      <c r="P12" s="236">
        <v>25</v>
      </c>
      <c r="Q12" s="236">
        <v>25</v>
      </c>
      <c r="R12" s="236">
        <v>0</v>
      </c>
      <c r="S12" s="236"/>
      <c r="T12" s="236">
        <f>SUM(F12:S12)</f>
        <v>235</v>
      </c>
      <c r="U12" s="236">
        <v>23.5</v>
      </c>
    </row>
    <row r="13" spans="1:22" ht="18.75" hidden="1" customHeight="1" thickBot="1" x14ac:dyDescent="0.4">
      <c r="A13" s="503" t="s">
        <v>200</v>
      </c>
      <c r="B13" s="504"/>
      <c r="C13" s="504"/>
      <c r="D13" s="505"/>
      <c r="E13" s="228">
        <v>200</v>
      </c>
      <c r="F13" s="236">
        <v>0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236"/>
      <c r="M13" s="236">
        <v>0</v>
      </c>
      <c r="N13" s="236">
        <v>0</v>
      </c>
      <c r="O13" s="237">
        <v>0</v>
      </c>
      <c r="P13" s="236">
        <v>0</v>
      </c>
      <c r="Q13" s="236">
        <v>0</v>
      </c>
      <c r="R13" s="236">
        <v>0</v>
      </c>
      <c r="S13" s="236"/>
      <c r="T13" s="236">
        <v>0</v>
      </c>
      <c r="U13" s="236">
        <v>0</v>
      </c>
    </row>
    <row r="14" spans="1:22" ht="21.75" thickBot="1" x14ac:dyDescent="0.4">
      <c r="A14" s="503" t="s">
        <v>101</v>
      </c>
      <c r="B14" s="504"/>
      <c r="C14" s="504"/>
      <c r="D14" s="505"/>
      <c r="E14" s="228">
        <v>78</v>
      </c>
      <c r="F14" s="236">
        <v>130</v>
      </c>
      <c r="G14" s="236">
        <v>130</v>
      </c>
      <c r="H14" s="236">
        <v>23.6</v>
      </c>
      <c r="I14" s="236">
        <v>0</v>
      </c>
      <c r="J14" s="236">
        <v>61</v>
      </c>
      <c r="K14" s="236">
        <v>0</v>
      </c>
      <c r="L14" s="236"/>
      <c r="M14" s="236">
        <v>61</v>
      </c>
      <c r="N14" s="236">
        <v>23.6</v>
      </c>
      <c r="O14" s="237">
        <v>130</v>
      </c>
      <c r="P14" s="236">
        <v>0</v>
      </c>
      <c r="Q14" s="236">
        <v>61</v>
      </c>
      <c r="R14" s="236">
        <v>0</v>
      </c>
      <c r="S14" s="236"/>
      <c r="T14" s="236">
        <f t="shared" ref="T14:T30" si="1">SUM(F14:S14)</f>
        <v>620.20000000000005</v>
      </c>
      <c r="U14" s="236">
        <v>62</v>
      </c>
      <c r="V14" s="246"/>
    </row>
    <row r="15" spans="1:22" ht="21.75" thickBot="1" x14ac:dyDescent="0.4">
      <c r="A15" s="503" t="s">
        <v>201</v>
      </c>
      <c r="B15" s="504"/>
      <c r="C15" s="504"/>
      <c r="D15" s="505"/>
      <c r="E15" s="228">
        <v>40</v>
      </c>
      <c r="F15" s="236">
        <v>0</v>
      </c>
      <c r="G15" s="236">
        <v>0</v>
      </c>
      <c r="H15" s="236">
        <v>34.5</v>
      </c>
      <c r="I15" s="236">
        <v>51</v>
      </c>
      <c r="J15" s="236">
        <v>103</v>
      </c>
      <c r="K15" s="236">
        <v>0</v>
      </c>
      <c r="L15" s="236"/>
      <c r="M15" s="236">
        <v>0</v>
      </c>
      <c r="N15" s="236">
        <v>34.5</v>
      </c>
      <c r="O15" s="237">
        <v>0</v>
      </c>
      <c r="P15" s="236">
        <v>247</v>
      </c>
      <c r="Q15" s="236">
        <v>0</v>
      </c>
      <c r="R15" s="236">
        <v>0</v>
      </c>
      <c r="S15" s="236"/>
      <c r="T15" s="236">
        <f t="shared" si="1"/>
        <v>470</v>
      </c>
      <c r="U15" s="236">
        <v>47</v>
      </c>
    </row>
    <row r="16" spans="1:22" ht="21.75" thickBot="1" x14ac:dyDescent="0.4">
      <c r="A16" s="503" t="s">
        <v>102</v>
      </c>
      <c r="B16" s="504"/>
      <c r="C16" s="504"/>
      <c r="D16" s="505"/>
      <c r="E16" s="228">
        <v>53</v>
      </c>
      <c r="F16" s="236">
        <v>0</v>
      </c>
      <c r="G16" s="236">
        <v>0</v>
      </c>
      <c r="H16" s="236">
        <v>83.1</v>
      </c>
      <c r="I16" s="236">
        <v>40</v>
      </c>
      <c r="J16" s="236"/>
      <c r="K16" s="236">
        <v>0</v>
      </c>
      <c r="L16" s="236"/>
      <c r="M16" s="236">
        <v>106</v>
      </c>
      <c r="N16" s="236">
        <v>0</v>
      </c>
      <c r="O16" s="237">
        <v>40</v>
      </c>
      <c r="P16" s="236">
        <v>0</v>
      </c>
      <c r="Q16" s="236">
        <v>140</v>
      </c>
      <c r="R16" s="236">
        <v>0</v>
      </c>
      <c r="S16" s="236"/>
      <c r="T16" s="236">
        <f t="shared" si="1"/>
        <v>409.1</v>
      </c>
      <c r="U16" s="236">
        <v>41</v>
      </c>
    </row>
    <row r="17" spans="1:21" ht="21.75" thickBot="1" x14ac:dyDescent="0.4">
      <c r="A17" s="503" t="s">
        <v>202</v>
      </c>
      <c r="B17" s="504"/>
      <c r="C17" s="504"/>
      <c r="D17" s="505"/>
      <c r="E17" s="228">
        <v>77</v>
      </c>
      <c r="F17" s="236">
        <v>0</v>
      </c>
      <c r="G17" s="236">
        <v>52</v>
      </c>
      <c r="H17" s="236">
        <v>0</v>
      </c>
      <c r="I17" s="236">
        <v>174</v>
      </c>
      <c r="J17" s="236">
        <v>0</v>
      </c>
      <c r="K17" s="236">
        <v>0</v>
      </c>
      <c r="L17" s="236"/>
      <c r="M17" s="236">
        <v>0</v>
      </c>
      <c r="N17" s="236">
        <v>164</v>
      </c>
      <c r="O17" s="237">
        <v>0</v>
      </c>
      <c r="P17" s="236">
        <v>0</v>
      </c>
      <c r="Q17" s="236">
        <v>40</v>
      </c>
      <c r="R17" s="236">
        <v>0</v>
      </c>
      <c r="S17" s="236"/>
      <c r="T17" s="236">
        <f t="shared" si="1"/>
        <v>430</v>
      </c>
      <c r="U17" s="236">
        <v>43</v>
      </c>
    </row>
    <row r="18" spans="1:21" ht="21.75" thickBot="1" x14ac:dyDescent="0.4">
      <c r="A18" s="503" t="s">
        <v>62</v>
      </c>
      <c r="B18" s="504"/>
      <c r="C18" s="504"/>
      <c r="D18" s="505"/>
      <c r="E18" s="228">
        <v>350</v>
      </c>
      <c r="F18" s="236">
        <v>0</v>
      </c>
      <c r="G18" s="236">
        <v>150</v>
      </c>
      <c r="H18" s="236">
        <v>325</v>
      </c>
      <c r="I18" s="236">
        <v>160</v>
      </c>
      <c r="J18" s="236">
        <v>147.5</v>
      </c>
      <c r="K18" s="236">
        <v>75</v>
      </c>
      <c r="L18" s="236"/>
      <c r="M18" s="236">
        <v>234</v>
      </c>
      <c r="N18" s="236">
        <v>130</v>
      </c>
      <c r="O18" s="237">
        <v>0</v>
      </c>
      <c r="P18" s="236">
        <v>262</v>
      </c>
      <c r="Q18" s="236">
        <v>180</v>
      </c>
      <c r="R18" s="236">
        <v>96</v>
      </c>
      <c r="S18" s="236"/>
      <c r="T18" s="236">
        <f t="shared" si="1"/>
        <v>1759.5</v>
      </c>
      <c r="U18" s="236">
        <v>176</v>
      </c>
    </row>
    <row r="19" spans="1:21" ht="0.75" customHeight="1" thickBot="1" x14ac:dyDescent="0.4">
      <c r="A19" s="503" t="s">
        <v>103</v>
      </c>
      <c r="B19" s="504"/>
      <c r="C19" s="504"/>
      <c r="D19" s="505"/>
      <c r="E19" s="228">
        <v>180</v>
      </c>
      <c r="F19" s="236">
        <v>0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236"/>
      <c r="M19" s="236">
        <v>0</v>
      </c>
      <c r="N19" s="236">
        <v>0</v>
      </c>
      <c r="O19" s="237">
        <v>0</v>
      </c>
      <c r="P19" s="236">
        <v>0</v>
      </c>
      <c r="Q19" s="236">
        <v>0</v>
      </c>
      <c r="R19" s="236">
        <v>0</v>
      </c>
      <c r="S19" s="236"/>
      <c r="T19" s="236">
        <f t="shared" si="1"/>
        <v>0</v>
      </c>
      <c r="U19" s="236">
        <v>0</v>
      </c>
    </row>
    <row r="20" spans="1:21" ht="21.75" thickBot="1" x14ac:dyDescent="0.4">
      <c r="A20" s="503" t="s">
        <v>104</v>
      </c>
      <c r="B20" s="504"/>
      <c r="C20" s="504"/>
      <c r="D20" s="505"/>
      <c r="E20" s="228">
        <v>60</v>
      </c>
      <c r="F20" s="236">
        <v>233.2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/>
      <c r="M20" s="236">
        <v>0</v>
      </c>
      <c r="N20" s="236">
        <v>0</v>
      </c>
      <c r="O20" s="237">
        <v>233.2</v>
      </c>
      <c r="P20" s="236">
        <v>0</v>
      </c>
      <c r="Q20" s="236">
        <v>0</v>
      </c>
      <c r="R20" s="236">
        <v>0</v>
      </c>
      <c r="S20" s="236"/>
      <c r="T20" s="236">
        <f t="shared" si="1"/>
        <v>466.4</v>
      </c>
      <c r="U20" s="236">
        <v>46.7</v>
      </c>
    </row>
    <row r="21" spans="1:21" ht="21.75" thickBot="1" x14ac:dyDescent="0.4">
      <c r="A21" s="503" t="s">
        <v>105</v>
      </c>
      <c r="B21" s="504"/>
      <c r="C21" s="504"/>
      <c r="D21" s="505"/>
      <c r="E21" s="228">
        <v>15</v>
      </c>
      <c r="F21" s="236">
        <v>30</v>
      </c>
      <c r="G21" s="236">
        <v>0</v>
      </c>
      <c r="H21" s="236">
        <v>31</v>
      </c>
      <c r="I21" s="236">
        <v>0</v>
      </c>
      <c r="J21" s="236">
        <v>11</v>
      </c>
      <c r="K21" s="236">
        <v>21</v>
      </c>
      <c r="L21" s="236"/>
      <c r="M21" s="236">
        <v>0</v>
      </c>
      <c r="N21" s="236">
        <v>0</v>
      </c>
      <c r="O21" s="237">
        <v>31</v>
      </c>
      <c r="P21" s="236">
        <v>0</v>
      </c>
      <c r="Q21" s="236">
        <v>0</v>
      </c>
      <c r="R21" s="236">
        <v>21</v>
      </c>
      <c r="S21" s="236"/>
      <c r="T21" s="236">
        <f t="shared" si="1"/>
        <v>145</v>
      </c>
      <c r="U21" s="236">
        <v>14.5</v>
      </c>
    </row>
    <row r="22" spans="1:21" ht="21.75" thickBot="1" x14ac:dyDescent="0.4">
      <c r="A22" s="503" t="s">
        <v>85</v>
      </c>
      <c r="B22" s="504"/>
      <c r="C22" s="504"/>
      <c r="D22" s="505"/>
      <c r="E22" s="228">
        <v>10</v>
      </c>
      <c r="F22" s="236">
        <v>10</v>
      </c>
      <c r="G22" s="236">
        <v>0</v>
      </c>
      <c r="H22" s="236">
        <v>10</v>
      </c>
      <c r="I22" s="236">
        <v>20</v>
      </c>
      <c r="J22" s="236">
        <v>30</v>
      </c>
      <c r="K22" s="236">
        <v>0</v>
      </c>
      <c r="L22" s="236"/>
      <c r="M22" s="236">
        <v>10</v>
      </c>
      <c r="N22" s="236">
        <v>10</v>
      </c>
      <c r="O22" s="237">
        <v>0</v>
      </c>
      <c r="P22" s="236">
        <v>0</v>
      </c>
      <c r="Q22" s="236">
        <v>0</v>
      </c>
      <c r="R22" s="236">
        <v>0</v>
      </c>
      <c r="S22" s="236"/>
      <c r="T22" s="236">
        <f t="shared" si="1"/>
        <v>90</v>
      </c>
      <c r="U22" s="236">
        <v>9</v>
      </c>
    </row>
    <row r="23" spans="1:21" ht="21.75" thickBot="1" x14ac:dyDescent="0.4">
      <c r="A23" s="503" t="s">
        <v>114</v>
      </c>
      <c r="B23" s="504"/>
      <c r="C23" s="504"/>
      <c r="D23" s="505"/>
      <c r="E23" s="228">
        <v>35</v>
      </c>
      <c r="F23" s="236">
        <v>21.8</v>
      </c>
      <c r="G23" s="236">
        <v>29</v>
      </c>
      <c r="H23" s="236">
        <v>16.5</v>
      </c>
      <c r="I23" s="236">
        <v>24</v>
      </c>
      <c r="J23" s="236">
        <v>23</v>
      </c>
      <c r="K23" s="236">
        <v>15</v>
      </c>
      <c r="L23" s="236"/>
      <c r="M23" s="236">
        <v>38</v>
      </c>
      <c r="N23" s="236">
        <v>38</v>
      </c>
      <c r="O23" s="237">
        <v>30.3</v>
      </c>
      <c r="P23" s="236">
        <v>32</v>
      </c>
      <c r="Q23" s="236">
        <v>28.8</v>
      </c>
      <c r="R23" s="236">
        <v>15</v>
      </c>
      <c r="S23" s="236"/>
      <c r="T23" s="236">
        <f t="shared" si="1"/>
        <v>311.40000000000003</v>
      </c>
      <c r="U23" s="236">
        <v>31.1</v>
      </c>
    </row>
    <row r="24" spans="1:21" ht="21.75" thickBot="1" x14ac:dyDescent="0.4">
      <c r="A24" s="503" t="s">
        <v>61</v>
      </c>
      <c r="B24" s="504"/>
      <c r="C24" s="504"/>
      <c r="D24" s="505"/>
      <c r="E24" s="228">
        <v>18</v>
      </c>
      <c r="F24" s="236">
        <v>10</v>
      </c>
      <c r="G24" s="236">
        <v>15</v>
      </c>
      <c r="H24" s="236">
        <v>17</v>
      </c>
      <c r="I24" s="236">
        <v>11.5</v>
      </c>
      <c r="J24" s="236">
        <v>19</v>
      </c>
      <c r="K24" s="236">
        <v>0</v>
      </c>
      <c r="L24" s="236"/>
      <c r="M24" s="236">
        <v>10</v>
      </c>
      <c r="N24" s="236">
        <v>17.5</v>
      </c>
      <c r="O24" s="237">
        <v>10</v>
      </c>
      <c r="P24" s="236">
        <v>15</v>
      </c>
      <c r="Q24" s="236">
        <v>26.6</v>
      </c>
      <c r="R24" s="236">
        <v>0</v>
      </c>
      <c r="S24" s="236"/>
      <c r="T24" s="236">
        <f t="shared" si="1"/>
        <v>151.6</v>
      </c>
      <c r="U24" s="236">
        <v>15.1</v>
      </c>
    </row>
    <row r="25" spans="1:21" ht="21.75" thickBot="1" x14ac:dyDescent="0.4">
      <c r="A25" s="503" t="s">
        <v>203</v>
      </c>
      <c r="B25" s="504"/>
      <c r="C25" s="504"/>
      <c r="D25" s="505"/>
      <c r="E25" s="228">
        <v>40</v>
      </c>
      <c r="F25" s="236">
        <v>12.5</v>
      </c>
      <c r="G25" s="236">
        <v>40</v>
      </c>
      <c r="H25" s="236">
        <v>7</v>
      </c>
      <c r="I25" s="236">
        <v>0</v>
      </c>
      <c r="J25" s="236">
        <v>0</v>
      </c>
      <c r="K25" s="236">
        <v>120</v>
      </c>
      <c r="L25" s="236"/>
      <c r="M25" s="236">
        <v>40</v>
      </c>
      <c r="N25" s="236">
        <v>0</v>
      </c>
      <c r="O25" s="237">
        <v>12.5</v>
      </c>
      <c r="P25" s="236">
        <v>40</v>
      </c>
      <c r="Q25" s="236">
        <v>0</v>
      </c>
      <c r="R25" s="236">
        <v>120</v>
      </c>
      <c r="S25" s="236"/>
      <c r="T25" s="236">
        <f t="shared" si="1"/>
        <v>392</v>
      </c>
      <c r="U25" s="236">
        <v>39.200000000000003</v>
      </c>
    </row>
    <row r="26" spans="1:21" ht="21.75" thickBot="1" x14ac:dyDescent="0.4">
      <c r="A26" s="503" t="s">
        <v>171</v>
      </c>
      <c r="B26" s="504"/>
      <c r="C26" s="504"/>
      <c r="D26" s="505"/>
      <c r="E26" s="228">
        <v>35</v>
      </c>
      <c r="F26" s="236">
        <v>38.299999999999997</v>
      </c>
      <c r="G26" s="236">
        <v>18.5</v>
      </c>
      <c r="H26" s="236">
        <v>19</v>
      </c>
      <c r="I26" s="236">
        <v>19</v>
      </c>
      <c r="J26" s="236">
        <v>19</v>
      </c>
      <c r="K26" s="236">
        <v>7</v>
      </c>
      <c r="L26" s="236"/>
      <c r="M26" s="236">
        <v>24.5</v>
      </c>
      <c r="N26" s="236">
        <v>16.5</v>
      </c>
      <c r="O26" s="237">
        <v>14</v>
      </c>
      <c r="P26" s="236">
        <v>24</v>
      </c>
      <c r="Q26" s="236">
        <v>15</v>
      </c>
      <c r="R26" s="236">
        <v>7</v>
      </c>
      <c r="S26" s="236"/>
      <c r="T26" s="236">
        <f t="shared" si="1"/>
        <v>221.8</v>
      </c>
      <c r="U26" s="236">
        <v>22</v>
      </c>
    </row>
    <row r="27" spans="1:21" ht="21.75" thickBot="1" x14ac:dyDescent="0.4">
      <c r="A27" s="503" t="s">
        <v>106</v>
      </c>
      <c r="B27" s="504"/>
      <c r="C27" s="504"/>
      <c r="D27" s="505"/>
      <c r="E27" s="228">
        <v>15</v>
      </c>
      <c r="F27" s="236">
        <v>0</v>
      </c>
      <c r="G27" s="236">
        <v>0</v>
      </c>
      <c r="H27" s="236">
        <v>0</v>
      </c>
      <c r="I27" s="236">
        <v>10</v>
      </c>
      <c r="J27" s="236">
        <v>72</v>
      </c>
      <c r="K27" s="236">
        <v>0</v>
      </c>
      <c r="L27" s="236"/>
      <c r="M27" s="236">
        <v>0</v>
      </c>
      <c r="N27" s="236">
        <v>0</v>
      </c>
      <c r="O27" s="237">
        <v>0</v>
      </c>
      <c r="P27" s="236">
        <v>0</v>
      </c>
      <c r="Q27" s="236">
        <v>0</v>
      </c>
      <c r="R27" s="236">
        <v>0</v>
      </c>
      <c r="S27" s="236"/>
      <c r="T27" s="236">
        <f t="shared" si="1"/>
        <v>82</v>
      </c>
      <c r="U27" s="236">
        <v>8.1999999999999993</v>
      </c>
    </row>
    <row r="28" spans="1:21" ht="21.75" thickBot="1" x14ac:dyDescent="0.4">
      <c r="A28" s="503" t="s">
        <v>107</v>
      </c>
      <c r="B28" s="504"/>
      <c r="C28" s="504"/>
      <c r="D28" s="505"/>
      <c r="E28" s="228">
        <v>2</v>
      </c>
      <c r="F28" s="236">
        <v>1</v>
      </c>
      <c r="G28" s="236">
        <v>1</v>
      </c>
      <c r="H28" s="236">
        <v>0</v>
      </c>
      <c r="I28" s="236">
        <v>1</v>
      </c>
      <c r="J28" s="236">
        <v>1</v>
      </c>
      <c r="K28" s="236">
        <v>1</v>
      </c>
      <c r="L28" s="236"/>
      <c r="M28" s="236">
        <v>0</v>
      </c>
      <c r="N28" s="236">
        <v>1</v>
      </c>
      <c r="O28" s="237">
        <v>1</v>
      </c>
      <c r="P28" s="236">
        <v>0</v>
      </c>
      <c r="Q28" s="236">
        <v>1</v>
      </c>
      <c r="R28" s="236">
        <v>1</v>
      </c>
      <c r="S28" s="236"/>
      <c r="T28" s="236">
        <f t="shared" si="1"/>
        <v>9</v>
      </c>
      <c r="U28" s="236">
        <v>0.9</v>
      </c>
    </row>
    <row r="29" spans="1:21" ht="21.75" thickBot="1" x14ac:dyDescent="0.4">
      <c r="A29" s="503" t="s">
        <v>108</v>
      </c>
      <c r="B29" s="504"/>
      <c r="C29" s="504"/>
      <c r="D29" s="505"/>
      <c r="E29" s="228">
        <v>1.2</v>
      </c>
      <c r="F29" s="236">
        <v>0</v>
      </c>
      <c r="G29" s="236">
        <v>0</v>
      </c>
      <c r="H29" s="236">
        <v>0</v>
      </c>
      <c r="I29" s="236">
        <v>0</v>
      </c>
      <c r="J29" s="236">
        <v>0</v>
      </c>
      <c r="K29" s="236">
        <v>0</v>
      </c>
      <c r="L29" s="236"/>
      <c r="M29" s="236">
        <v>5</v>
      </c>
      <c r="N29" s="236">
        <v>0</v>
      </c>
      <c r="O29" s="237">
        <v>0</v>
      </c>
      <c r="P29" s="236">
        <v>0</v>
      </c>
      <c r="Q29" s="236">
        <v>0</v>
      </c>
      <c r="R29" s="236">
        <v>0</v>
      </c>
      <c r="S29" s="236"/>
      <c r="T29" s="236">
        <f t="shared" si="1"/>
        <v>5</v>
      </c>
      <c r="U29" s="236">
        <v>0.5</v>
      </c>
    </row>
    <row r="30" spans="1:21" ht="21.75" thickBot="1" x14ac:dyDescent="0.4">
      <c r="A30" s="503" t="s">
        <v>109</v>
      </c>
      <c r="B30" s="504"/>
      <c r="C30" s="504"/>
      <c r="D30" s="505"/>
      <c r="E30" s="228">
        <v>2</v>
      </c>
      <c r="F30" s="236">
        <v>0</v>
      </c>
      <c r="G30" s="236">
        <v>0</v>
      </c>
      <c r="H30" s="236">
        <v>5</v>
      </c>
      <c r="I30" s="236">
        <v>0</v>
      </c>
      <c r="J30" s="236">
        <v>0</v>
      </c>
      <c r="K30" s="236">
        <v>0</v>
      </c>
      <c r="L30" s="236"/>
      <c r="M30" s="236">
        <v>0</v>
      </c>
      <c r="N30" s="236">
        <v>0</v>
      </c>
      <c r="O30" s="237">
        <v>0</v>
      </c>
      <c r="P30" s="236">
        <v>5</v>
      </c>
      <c r="Q30" s="236">
        <v>0</v>
      </c>
      <c r="R30" s="236">
        <v>0</v>
      </c>
      <c r="S30" s="236"/>
      <c r="T30" s="236">
        <f t="shared" si="1"/>
        <v>10</v>
      </c>
      <c r="U30" s="236">
        <v>1</v>
      </c>
    </row>
    <row r="31" spans="1:21" ht="21.75" thickBot="1" x14ac:dyDescent="0.4">
      <c r="A31" s="503" t="s">
        <v>110</v>
      </c>
      <c r="B31" s="504"/>
      <c r="C31" s="504"/>
      <c r="D31" s="505"/>
      <c r="E31" s="228">
        <v>0.3</v>
      </c>
      <c r="F31" s="236">
        <v>0</v>
      </c>
      <c r="G31" s="236">
        <v>0</v>
      </c>
      <c r="H31" s="236">
        <v>0</v>
      </c>
      <c r="I31" s="236">
        <v>0</v>
      </c>
      <c r="J31" s="236">
        <v>0</v>
      </c>
      <c r="K31" s="236">
        <v>0</v>
      </c>
      <c r="L31" s="236"/>
      <c r="M31" s="236">
        <v>0</v>
      </c>
      <c r="N31" s="236">
        <v>0</v>
      </c>
      <c r="O31" s="237">
        <v>0</v>
      </c>
      <c r="P31" s="236">
        <v>0</v>
      </c>
      <c r="Q31" s="236">
        <v>0</v>
      </c>
      <c r="R31" s="236">
        <v>0</v>
      </c>
      <c r="S31" s="236"/>
      <c r="T31" s="236">
        <v>0</v>
      </c>
      <c r="U31" s="236">
        <v>0</v>
      </c>
    </row>
    <row r="32" spans="1:21" ht="21.75" thickBot="1" x14ac:dyDescent="0.4">
      <c r="A32" s="503" t="s">
        <v>111</v>
      </c>
      <c r="B32" s="504"/>
      <c r="C32" s="504"/>
      <c r="D32" s="505"/>
      <c r="E32" s="228">
        <v>4</v>
      </c>
      <c r="F32" s="236">
        <v>0</v>
      </c>
      <c r="G32" s="236">
        <v>6</v>
      </c>
      <c r="H32" s="236">
        <v>0</v>
      </c>
      <c r="I32" s="236">
        <v>0</v>
      </c>
      <c r="J32" s="236">
        <v>6</v>
      </c>
      <c r="K32" s="236">
        <v>0</v>
      </c>
      <c r="L32" s="236"/>
      <c r="M32" s="236">
        <v>0</v>
      </c>
      <c r="N32" s="236">
        <v>9</v>
      </c>
      <c r="O32" s="237">
        <v>0</v>
      </c>
      <c r="P32" s="236">
        <v>0</v>
      </c>
      <c r="Q32" s="236">
        <v>6</v>
      </c>
      <c r="R32" s="236">
        <v>0</v>
      </c>
      <c r="S32" s="236"/>
      <c r="T32" s="236">
        <v>27</v>
      </c>
      <c r="U32" s="236">
        <v>2.7</v>
      </c>
    </row>
    <row r="33" spans="1:21" ht="21.75" thickBot="1" x14ac:dyDescent="0.4">
      <c r="A33" s="503" t="s">
        <v>112</v>
      </c>
      <c r="B33" s="504"/>
      <c r="C33" s="504"/>
      <c r="D33" s="505"/>
      <c r="E33" s="228">
        <v>2</v>
      </c>
      <c r="F33" s="236">
        <v>2</v>
      </c>
      <c r="G33" s="236">
        <v>2</v>
      </c>
      <c r="H33" s="236">
        <v>2</v>
      </c>
      <c r="I33" s="236">
        <v>2</v>
      </c>
      <c r="J33" s="236">
        <v>2</v>
      </c>
      <c r="K33" s="236">
        <v>2</v>
      </c>
      <c r="L33" s="236"/>
      <c r="M33" s="236">
        <v>2</v>
      </c>
      <c r="N33" s="236">
        <v>2</v>
      </c>
      <c r="O33" s="237">
        <v>2</v>
      </c>
      <c r="P33" s="236">
        <v>2</v>
      </c>
      <c r="Q33" s="236">
        <v>2</v>
      </c>
      <c r="R33" s="236">
        <v>2</v>
      </c>
      <c r="S33" s="236"/>
      <c r="T33" s="236">
        <v>20</v>
      </c>
      <c r="U33" s="236">
        <v>2</v>
      </c>
    </row>
    <row r="34" spans="1:21" ht="21" x14ac:dyDescent="0.35">
      <c r="A34" s="498" t="s">
        <v>113</v>
      </c>
      <c r="B34" s="515"/>
      <c r="C34" s="515"/>
      <c r="D34" s="518"/>
      <c r="E34" s="243">
        <v>5</v>
      </c>
      <c r="F34" s="247">
        <v>5</v>
      </c>
      <c r="G34" s="247">
        <v>5</v>
      </c>
      <c r="H34" s="247">
        <v>5</v>
      </c>
      <c r="I34" s="247">
        <v>5</v>
      </c>
      <c r="J34" s="247">
        <v>5</v>
      </c>
      <c r="K34" s="247">
        <v>5</v>
      </c>
      <c r="L34" s="247"/>
      <c r="M34" s="247">
        <v>5</v>
      </c>
      <c r="N34" s="247">
        <v>5</v>
      </c>
      <c r="O34" s="248">
        <v>5</v>
      </c>
      <c r="P34" s="247">
        <v>5</v>
      </c>
      <c r="Q34" s="247">
        <v>5</v>
      </c>
      <c r="R34" s="247">
        <v>5</v>
      </c>
      <c r="S34" s="247"/>
      <c r="T34" s="247">
        <v>50</v>
      </c>
      <c r="U34" s="247">
        <v>5</v>
      </c>
    </row>
    <row r="35" spans="1:21" x14ac:dyDescent="0.25">
      <c r="A35" s="497"/>
      <c r="B35" s="497"/>
      <c r="C35" s="497"/>
      <c r="D35" s="497"/>
      <c r="E35" s="245"/>
      <c r="F35" s="245">
        <v>1729</v>
      </c>
      <c r="G35" s="245">
        <v>1581</v>
      </c>
      <c r="H35" s="245">
        <v>1589</v>
      </c>
      <c r="I35" s="245">
        <v>1474</v>
      </c>
      <c r="J35" s="245">
        <v>1626</v>
      </c>
      <c r="K35" s="245">
        <v>661</v>
      </c>
      <c r="L35" s="245">
        <v>1673</v>
      </c>
      <c r="M35" s="245"/>
      <c r="N35" s="245">
        <v>1462</v>
      </c>
      <c r="O35" s="245">
        <v>1663</v>
      </c>
      <c r="P35" s="245">
        <v>1688</v>
      </c>
      <c r="Q35" s="245">
        <v>1719</v>
      </c>
      <c r="R35" s="245">
        <v>744</v>
      </c>
      <c r="S35" s="245">
        <f>SUM(F35:R35)</f>
        <v>17609</v>
      </c>
      <c r="T35" s="245">
        <f>SUM(S35)</f>
        <v>17609</v>
      </c>
      <c r="U35" s="245">
        <v>1760</v>
      </c>
    </row>
  </sheetData>
  <mergeCells count="37">
    <mergeCell ref="A34:D34"/>
    <mergeCell ref="A27:D27"/>
    <mergeCell ref="A28:D28"/>
    <mergeCell ref="A29:D29"/>
    <mergeCell ref="A30:D30"/>
    <mergeCell ref="A31:D31"/>
    <mergeCell ref="A24:D24"/>
    <mergeCell ref="A25:D25"/>
    <mergeCell ref="A26:D26"/>
    <mergeCell ref="A32:D32"/>
    <mergeCell ref="A33:D33"/>
    <mergeCell ref="A19:D19"/>
    <mergeCell ref="A20:D20"/>
    <mergeCell ref="A21:D21"/>
    <mergeCell ref="A22:D22"/>
    <mergeCell ref="A23:D23"/>
    <mergeCell ref="A14:D14"/>
    <mergeCell ref="A15:D15"/>
    <mergeCell ref="A16:D16"/>
    <mergeCell ref="A17:D17"/>
    <mergeCell ref="A18:D18"/>
    <mergeCell ref="A35:D35"/>
    <mergeCell ref="T1:T3"/>
    <mergeCell ref="U1:U3"/>
    <mergeCell ref="A4:D4"/>
    <mergeCell ref="A5:D5"/>
    <mergeCell ref="A6:D6"/>
    <mergeCell ref="A1:D3"/>
    <mergeCell ref="E1:E3"/>
    <mergeCell ref="F1:S2"/>
    <mergeCell ref="A7:D7"/>
    <mergeCell ref="A8:D8"/>
    <mergeCell ref="A9:D9"/>
    <mergeCell ref="A10:D10"/>
    <mergeCell ref="A11:D11"/>
    <mergeCell ref="A12:D12"/>
    <mergeCell ref="A13:D13"/>
  </mergeCells>
  <pageMargins left="0.7" right="0.7" top="0.75" bottom="0.75" header="0.3" footer="0.3"/>
  <pageSetup paperSize="8"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="82" zoomScaleNormal="82" workbookViewId="0">
      <selection activeCell="V37" sqref="V37"/>
    </sheetView>
  </sheetViews>
  <sheetFormatPr defaultRowHeight="15" x14ac:dyDescent="0.25"/>
  <cols>
    <col min="4" max="4" width="14.42578125" customWidth="1"/>
    <col min="20" max="20" width="10.140625" customWidth="1"/>
  </cols>
  <sheetData>
    <row r="1" spans="1:21" ht="15.75" thickBot="1" x14ac:dyDescent="0.3"/>
    <row r="2" spans="1:21" x14ac:dyDescent="0.25">
      <c r="A2" s="498" t="s">
        <v>191</v>
      </c>
      <c r="B2" s="515"/>
      <c r="C2" s="515"/>
      <c r="D2" s="518"/>
      <c r="E2" s="528" t="s">
        <v>192</v>
      </c>
      <c r="F2" s="528" t="s">
        <v>193</v>
      </c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28" t="s">
        <v>194</v>
      </c>
      <c r="U2" s="522" t="s">
        <v>195</v>
      </c>
    </row>
    <row r="3" spans="1:21" ht="15.75" thickBot="1" x14ac:dyDescent="0.3">
      <c r="A3" s="499"/>
      <c r="B3" s="525"/>
      <c r="C3" s="525"/>
      <c r="D3" s="526"/>
      <c r="E3" s="529"/>
      <c r="F3" s="531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29"/>
      <c r="U3" s="523"/>
    </row>
    <row r="4" spans="1:21" ht="21.75" thickBot="1" x14ac:dyDescent="0.4">
      <c r="A4" s="516"/>
      <c r="B4" s="517"/>
      <c r="C4" s="517"/>
      <c r="D4" s="527"/>
      <c r="E4" s="524"/>
      <c r="F4" s="223" t="s">
        <v>87</v>
      </c>
      <c r="G4" s="223" t="s">
        <v>88</v>
      </c>
      <c r="H4" s="223" t="s">
        <v>89</v>
      </c>
      <c r="I4" s="223" t="s">
        <v>90</v>
      </c>
      <c r="J4" s="223" t="s">
        <v>91</v>
      </c>
      <c r="K4" s="223" t="s">
        <v>92</v>
      </c>
      <c r="L4" s="223" t="s">
        <v>93</v>
      </c>
      <c r="M4" s="223" t="s">
        <v>94</v>
      </c>
      <c r="N4" s="223" t="s">
        <v>95</v>
      </c>
      <c r="O4" s="224" t="s">
        <v>96</v>
      </c>
      <c r="P4" s="225" t="s">
        <v>196</v>
      </c>
      <c r="Q4" s="226" t="s">
        <v>97</v>
      </c>
      <c r="R4" s="226" t="s">
        <v>197</v>
      </c>
      <c r="S4" s="227" t="s">
        <v>198</v>
      </c>
      <c r="T4" s="524"/>
      <c r="U4" s="524"/>
    </row>
    <row r="5" spans="1:21" ht="21.75" thickBot="1" x14ac:dyDescent="0.4">
      <c r="A5" s="519" t="s">
        <v>3</v>
      </c>
      <c r="B5" s="520"/>
      <c r="C5" s="520"/>
      <c r="D5" s="521"/>
      <c r="E5" s="228">
        <v>80</v>
      </c>
      <c r="F5" s="228">
        <v>60</v>
      </c>
      <c r="G5" s="228">
        <v>60</v>
      </c>
      <c r="H5" s="228">
        <v>60</v>
      </c>
      <c r="I5" s="228">
        <v>60</v>
      </c>
      <c r="J5" s="228">
        <v>60</v>
      </c>
      <c r="K5" s="228">
        <v>0</v>
      </c>
      <c r="L5" s="228">
        <v>0</v>
      </c>
      <c r="M5" s="228">
        <v>60</v>
      </c>
      <c r="N5" s="228">
        <v>60</v>
      </c>
      <c r="O5" s="229">
        <v>60</v>
      </c>
      <c r="P5" s="228">
        <v>60</v>
      </c>
      <c r="Q5" s="228">
        <v>60</v>
      </c>
      <c r="R5" s="228">
        <v>0</v>
      </c>
      <c r="S5" s="228">
        <v>0</v>
      </c>
      <c r="T5" s="228">
        <f t="shared" ref="T5:T19" si="0">SUM(F5:S5)</f>
        <v>600</v>
      </c>
      <c r="U5" s="228">
        <v>60</v>
      </c>
    </row>
    <row r="6" spans="1:21" ht="21.75" thickBot="1" x14ac:dyDescent="0.4">
      <c r="A6" s="519" t="s">
        <v>7</v>
      </c>
      <c r="B6" s="520"/>
      <c r="C6" s="520"/>
      <c r="D6" s="521"/>
      <c r="E6" s="228">
        <v>150</v>
      </c>
      <c r="F6" s="228">
        <v>130</v>
      </c>
      <c r="G6" s="228">
        <v>110</v>
      </c>
      <c r="H6" s="228">
        <v>139</v>
      </c>
      <c r="I6" s="228">
        <v>110</v>
      </c>
      <c r="J6" s="228">
        <v>120</v>
      </c>
      <c r="K6" s="228">
        <v>0</v>
      </c>
      <c r="L6" s="228">
        <v>0</v>
      </c>
      <c r="M6" s="228">
        <v>110</v>
      </c>
      <c r="N6" s="228">
        <v>110</v>
      </c>
      <c r="O6" s="229">
        <v>110</v>
      </c>
      <c r="P6" s="228">
        <v>110</v>
      </c>
      <c r="Q6" s="228">
        <v>100</v>
      </c>
      <c r="R6" s="228">
        <v>0</v>
      </c>
      <c r="S6" s="228">
        <v>0</v>
      </c>
      <c r="T6" s="228">
        <f t="shared" si="0"/>
        <v>1149</v>
      </c>
      <c r="U6" s="228">
        <v>115</v>
      </c>
    </row>
    <row r="7" spans="1:21" ht="21.75" thickBot="1" x14ac:dyDescent="0.4">
      <c r="A7" s="519" t="s">
        <v>64</v>
      </c>
      <c r="B7" s="520"/>
      <c r="C7" s="520"/>
      <c r="D7" s="521"/>
      <c r="E7" s="228">
        <v>15</v>
      </c>
      <c r="F7" s="228">
        <v>3.3</v>
      </c>
      <c r="G7" s="228">
        <v>6.7</v>
      </c>
      <c r="H7" s="228">
        <v>42.8</v>
      </c>
      <c r="I7" s="228">
        <v>51</v>
      </c>
      <c r="J7" s="228"/>
      <c r="K7" s="228">
        <v>0</v>
      </c>
      <c r="L7" s="228">
        <v>0</v>
      </c>
      <c r="M7" s="228">
        <v>1.9</v>
      </c>
      <c r="N7" s="228">
        <v>0</v>
      </c>
      <c r="O7" s="229">
        <v>51</v>
      </c>
      <c r="P7" s="228">
        <v>1.9</v>
      </c>
      <c r="Q7" s="228">
        <v>42</v>
      </c>
      <c r="R7" s="228">
        <v>0</v>
      </c>
      <c r="S7" s="228">
        <v>0</v>
      </c>
      <c r="T7" s="228">
        <f t="shared" si="0"/>
        <v>200.6</v>
      </c>
      <c r="U7" s="228">
        <v>20</v>
      </c>
    </row>
    <row r="8" spans="1:21" ht="21.75" thickBot="1" x14ac:dyDescent="0.4">
      <c r="A8" s="519" t="s">
        <v>199</v>
      </c>
      <c r="B8" s="520"/>
      <c r="C8" s="520"/>
      <c r="D8" s="521"/>
      <c r="E8" s="228">
        <v>45</v>
      </c>
      <c r="F8" s="228">
        <v>85</v>
      </c>
      <c r="G8" s="228">
        <v>0</v>
      </c>
      <c r="H8" s="228">
        <v>69</v>
      </c>
      <c r="I8" s="228">
        <v>51</v>
      </c>
      <c r="J8" s="228">
        <v>30</v>
      </c>
      <c r="K8" s="228">
        <v>0</v>
      </c>
      <c r="L8" s="228">
        <v>0</v>
      </c>
      <c r="M8" s="228">
        <v>25</v>
      </c>
      <c r="N8" s="228">
        <v>51</v>
      </c>
      <c r="O8" s="229">
        <v>20</v>
      </c>
      <c r="P8" s="228">
        <v>16</v>
      </c>
      <c r="Q8" s="228">
        <v>58</v>
      </c>
      <c r="R8" s="228">
        <v>0</v>
      </c>
      <c r="S8" s="228">
        <v>0</v>
      </c>
      <c r="T8" s="228">
        <f t="shared" si="0"/>
        <v>405</v>
      </c>
      <c r="U8" s="228">
        <v>40.5</v>
      </c>
    </row>
    <row r="9" spans="1:21" ht="21.75" thickBot="1" x14ac:dyDescent="0.4">
      <c r="A9" s="519" t="s">
        <v>65</v>
      </c>
      <c r="B9" s="520"/>
      <c r="C9" s="520"/>
      <c r="D9" s="521"/>
      <c r="E9" s="228">
        <v>15</v>
      </c>
      <c r="F9" s="228">
        <v>0</v>
      </c>
      <c r="G9" s="228">
        <v>0</v>
      </c>
      <c r="H9" s="228">
        <v>0</v>
      </c>
      <c r="I9" s="228">
        <v>8</v>
      </c>
      <c r="J9" s="228">
        <v>51</v>
      </c>
      <c r="K9" s="228">
        <v>0</v>
      </c>
      <c r="L9" s="228">
        <v>0</v>
      </c>
      <c r="M9" s="228">
        <v>51</v>
      </c>
      <c r="N9" s="228">
        <v>0</v>
      </c>
      <c r="O9" s="229">
        <v>8</v>
      </c>
      <c r="P9" s="228">
        <v>51</v>
      </c>
      <c r="Q9" s="228">
        <v>0</v>
      </c>
      <c r="R9" s="228">
        <v>0</v>
      </c>
      <c r="S9" s="228">
        <v>0</v>
      </c>
      <c r="T9" s="228">
        <f t="shared" si="0"/>
        <v>169</v>
      </c>
      <c r="U9" s="228">
        <v>16.899999999999999</v>
      </c>
    </row>
    <row r="10" spans="1:21" ht="21.75" thickBot="1" x14ac:dyDescent="0.4">
      <c r="A10" s="519" t="s">
        <v>80</v>
      </c>
      <c r="B10" s="520"/>
      <c r="C10" s="520"/>
      <c r="D10" s="521"/>
      <c r="E10" s="228">
        <v>187</v>
      </c>
      <c r="F10" s="228">
        <v>100</v>
      </c>
      <c r="G10" s="228">
        <v>330</v>
      </c>
      <c r="H10" s="228">
        <v>40</v>
      </c>
      <c r="I10" s="228">
        <v>80</v>
      </c>
      <c r="J10" s="228">
        <v>262.2</v>
      </c>
      <c r="K10" s="230">
        <v>0</v>
      </c>
      <c r="L10" s="228">
        <v>0</v>
      </c>
      <c r="M10" s="228">
        <v>86</v>
      </c>
      <c r="N10" s="228">
        <v>40</v>
      </c>
      <c r="O10" s="229">
        <v>278.2</v>
      </c>
      <c r="P10" s="228">
        <v>263.5</v>
      </c>
      <c r="Q10" s="228">
        <v>104.6</v>
      </c>
      <c r="R10" s="228">
        <v>0</v>
      </c>
      <c r="S10" s="228">
        <v>0</v>
      </c>
      <c r="T10" s="228">
        <f t="shared" si="0"/>
        <v>1584.5</v>
      </c>
      <c r="U10" s="228">
        <v>158.5</v>
      </c>
    </row>
    <row r="11" spans="1:21" ht="21.75" thickBot="1" x14ac:dyDescent="0.4">
      <c r="A11" s="519" t="s">
        <v>98</v>
      </c>
      <c r="B11" s="520"/>
      <c r="C11" s="520"/>
      <c r="D11" s="521"/>
      <c r="E11" s="228">
        <v>280</v>
      </c>
      <c r="F11" s="228">
        <v>150</v>
      </c>
      <c r="G11" s="228">
        <v>239</v>
      </c>
      <c r="H11" s="228">
        <v>137.19999999999999</v>
      </c>
      <c r="I11" s="228">
        <v>132</v>
      </c>
      <c r="J11" s="228">
        <v>118</v>
      </c>
      <c r="K11" s="228">
        <v>0</v>
      </c>
      <c r="L11" s="228">
        <v>0</v>
      </c>
      <c r="M11" s="228">
        <v>197.7</v>
      </c>
      <c r="N11" s="228">
        <v>183</v>
      </c>
      <c r="O11" s="229">
        <v>119.8</v>
      </c>
      <c r="P11" s="228">
        <v>251</v>
      </c>
      <c r="Q11" s="228">
        <v>141</v>
      </c>
      <c r="R11" s="228">
        <v>0</v>
      </c>
      <c r="S11" s="228">
        <v>0</v>
      </c>
      <c r="T11" s="228">
        <f t="shared" si="0"/>
        <v>1668.7</v>
      </c>
      <c r="U11" s="228">
        <v>166.9</v>
      </c>
    </row>
    <row r="12" spans="1:21" ht="21.75" thickBot="1" x14ac:dyDescent="0.4">
      <c r="A12" s="519" t="s">
        <v>99</v>
      </c>
      <c r="B12" s="520"/>
      <c r="C12" s="520"/>
      <c r="D12" s="521"/>
      <c r="E12" s="228">
        <v>185</v>
      </c>
      <c r="F12" s="228">
        <v>185</v>
      </c>
      <c r="G12" s="228">
        <v>185</v>
      </c>
      <c r="H12" s="228">
        <v>0</v>
      </c>
      <c r="I12" s="228">
        <v>0</v>
      </c>
      <c r="J12" s="228">
        <v>185</v>
      </c>
      <c r="K12" s="228">
        <v>0</v>
      </c>
      <c r="L12" s="228">
        <v>0</v>
      </c>
      <c r="M12" s="228">
        <v>185</v>
      </c>
      <c r="N12" s="228">
        <v>185</v>
      </c>
      <c r="O12" s="229">
        <v>185</v>
      </c>
      <c r="P12" s="228">
        <v>83.4</v>
      </c>
      <c r="Q12" s="228">
        <v>185</v>
      </c>
      <c r="R12" s="228">
        <v>0</v>
      </c>
      <c r="S12" s="228">
        <v>0</v>
      </c>
      <c r="T12" s="228">
        <f t="shared" si="0"/>
        <v>1378.4</v>
      </c>
      <c r="U12" s="228">
        <v>137.80000000000001</v>
      </c>
    </row>
    <row r="13" spans="1:21" ht="21.75" thickBot="1" x14ac:dyDescent="0.4">
      <c r="A13" s="519" t="s">
        <v>100</v>
      </c>
      <c r="B13" s="520"/>
      <c r="C13" s="520"/>
      <c r="D13" s="521"/>
      <c r="E13" s="228">
        <v>15</v>
      </c>
      <c r="F13" s="228">
        <v>20</v>
      </c>
      <c r="G13" s="228">
        <v>20</v>
      </c>
      <c r="H13" s="228">
        <v>20</v>
      </c>
      <c r="I13" s="228">
        <v>20</v>
      </c>
      <c r="J13" s="228">
        <v>20</v>
      </c>
      <c r="K13" s="228">
        <v>0</v>
      </c>
      <c r="L13" s="228">
        <v>0</v>
      </c>
      <c r="M13" s="228">
        <v>20</v>
      </c>
      <c r="N13" s="228">
        <v>20</v>
      </c>
      <c r="O13" s="229">
        <v>20</v>
      </c>
      <c r="P13" s="228">
        <v>20</v>
      </c>
      <c r="Q13" s="228">
        <v>20</v>
      </c>
      <c r="R13" s="228">
        <v>0</v>
      </c>
      <c r="S13" s="228">
        <v>0</v>
      </c>
      <c r="T13" s="228">
        <f t="shared" si="0"/>
        <v>200</v>
      </c>
      <c r="U13" s="228">
        <v>20</v>
      </c>
    </row>
    <row r="14" spans="1:21" ht="21.75" thickBot="1" x14ac:dyDescent="0.4">
      <c r="A14" s="519" t="s">
        <v>200</v>
      </c>
      <c r="B14" s="520"/>
      <c r="C14" s="520"/>
      <c r="D14" s="521"/>
      <c r="E14" s="228">
        <v>200</v>
      </c>
      <c r="F14" s="228">
        <v>200</v>
      </c>
      <c r="G14" s="228">
        <v>200</v>
      </c>
      <c r="H14" s="228">
        <v>0</v>
      </c>
      <c r="I14" s="228">
        <v>0</v>
      </c>
      <c r="J14" s="228">
        <v>200</v>
      </c>
      <c r="K14" s="228">
        <v>0</v>
      </c>
      <c r="L14" s="228">
        <v>0</v>
      </c>
      <c r="M14" s="228">
        <v>200</v>
      </c>
      <c r="N14" s="228">
        <v>0</v>
      </c>
      <c r="O14" s="229">
        <v>200</v>
      </c>
      <c r="P14" s="228">
        <v>0</v>
      </c>
      <c r="Q14" s="228">
        <v>0</v>
      </c>
      <c r="R14" s="228">
        <v>0</v>
      </c>
      <c r="S14" s="228">
        <v>0</v>
      </c>
      <c r="T14" s="228">
        <f t="shared" si="0"/>
        <v>1000</v>
      </c>
      <c r="U14" s="228">
        <v>100</v>
      </c>
    </row>
    <row r="15" spans="1:21" ht="21.75" thickBot="1" x14ac:dyDescent="0.4">
      <c r="A15" s="519" t="s">
        <v>101</v>
      </c>
      <c r="B15" s="520"/>
      <c r="C15" s="520"/>
      <c r="D15" s="521"/>
      <c r="E15" s="228">
        <v>70</v>
      </c>
      <c r="F15" s="228">
        <v>80</v>
      </c>
      <c r="G15" s="228">
        <v>200</v>
      </c>
      <c r="H15" s="228">
        <v>18.899999999999999</v>
      </c>
      <c r="I15" s="228">
        <v>0</v>
      </c>
      <c r="J15" s="228">
        <v>0</v>
      </c>
      <c r="K15" s="228">
        <v>0</v>
      </c>
      <c r="L15" s="228">
        <v>0</v>
      </c>
      <c r="M15" s="228">
        <v>61</v>
      </c>
      <c r="N15" s="228">
        <v>18.899999999999999</v>
      </c>
      <c r="O15" s="229">
        <v>90</v>
      </c>
      <c r="P15" s="228">
        <v>0</v>
      </c>
      <c r="Q15" s="228">
        <v>0</v>
      </c>
      <c r="R15" s="228">
        <v>0</v>
      </c>
      <c r="S15" s="228">
        <v>0</v>
      </c>
      <c r="T15" s="228">
        <f t="shared" si="0"/>
        <v>468.79999999999995</v>
      </c>
      <c r="U15" s="228">
        <v>47</v>
      </c>
    </row>
    <row r="16" spans="1:21" ht="21.75" thickBot="1" x14ac:dyDescent="0.4">
      <c r="A16" s="519" t="s">
        <v>201</v>
      </c>
      <c r="B16" s="520"/>
      <c r="C16" s="520"/>
      <c r="D16" s="521"/>
      <c r="E16" s="228">
        <v>30</v>
      </c>
      <c r="F16" s="228">
        <v>0</v>
      </c>
      <c r="G16" s="228">
        <v>0</v>
      </c>
      <c r="H16" s="228">
        <v>27.6</v>
      </c>
      <c r="I16" s="228">
        <v>51</v>
      </c>
      <c r="J16" s="228">
        <v>103</v>
      </c>
      <c r="K16" s="228">
        <v>0</v>
      </c>
      <c r="L16" s="228">
        <v>0</v>
      </c>
      <c r="M16" s="228">
        <v>0</v>
      </c>
      <c r="N16" s="228">
        <v>27.6</v>
      </c>
      <c r="O16" s="229">
        <v>0</v>
      </c>
      <c r="P16" s="228">
        <v>157</v>
      </c>
      <c r="Q16" s="228">
        <v>0</v>
      </c>
      <c r="R16" s="228">
        <v>0</v>
      </c>
      <c r="S16" s="228">
        <v>0</v>
      </c>
      <c r="T16" s="228">
        <f t="shared" si="0"/>
        <v>366.2</v>
      </c>
      <c r="U16" s="228">
        <v>36.6</v>
      </c>
    </row>
    <row r="17" spans="1:21" ht="21.75" thickBot="1" x14ac:dyDescent="0.4">
      <c r="A17" s="519" t="s">
        <v>102</v>
      </c>
      <c r="B17" s="520"/>
      <c r="C17" s="520"/>
      <c r="D17" s="521"/>
      <c r="E17" s="228">
        <v>35</v>
      </c>
      <c r="F17" s="228">
        <v>0</v>
      </c>
      <c r="G17" s="228">
        <v>0</v>
      </c>
      <c r="H17" s="228">
        <v>67</v>
      </c>
      <c r="I17" s="228">
        <v>0</v>
      </c>
      <c r="J17" s="228">
        <v>0</v>
      </c>
      <c r="K17" s="228">
        <v>0</v>
      </c>
      <c r="L17" s="228">
        <v>0</v>
      </c>
      <c r="M17" s="228">
        <v>106</v>
      </c>
      <c r="N17" s="228">
        <v>0</v>
      </c>
      <c r="O17" s="229">
        <v>25</v>
      </c>
      <c r="P17" s="228">
        <v>106</v>
      </c>
      <c r="Q17" s="228">
        <v>125</v>
      </c>
      <c r="R17" s="228">
        <v>0</v>
      </c>
      <c r="S17" s="228">
        <v>0</v>
      </c>
      <c r="T17" s="228">
        <f t="shared" si="0"/>
        <v>429</v>
      </c>
      <c r="U17" s="228">
        <v>42</v>
      </c>
    </row>
    <row r="18" spans="1:21" ht="21.75" thickBot="1" x14ac:dyDescent="0.4">
      <c r="A18" s="519" t="s">
        <v>202</v>
      </c>
      <c r="B18" s="520"/>
      <c r="C18" s="520"/>
      <c r="D18" s="521"/>
      <c r="E18" s="228">
        <v>58</v>
      </c>
      <c r="F18" s="228">
        <v>0</v>
      </c>
      <c r="G18" s="228">
        <v>52</v>
      </c>
      <c r="H18" s="228">
        <v>0</v>
      </c>
      <c r="I18" s="228">
        <v>120</v>
      </c>
      <c r="J18" s="228">
        <v>123</v>
      </c>
      <c r="K18" s="228">
        <v>0</v>
      </c>
      <c r="L18" s="228">
        <v>0</v>
      </c>
      <c r="M18" s="228">
        <v>0</v>
      </c>
      <c r="N18" s="228">
        <v>142</v>
      </c>
      <c r="O18" s="229">
        <v>0</v>
      </c>
      <c r="P18" s="228">
        <v>0</v>
      </c>
      <c r="Q18" s="228">
        <v>32</v>
      </c>
      <c r="R18" s="228">
        <v>0</v>
      </c>
      <c r="S18" s="228">
        <v>0</v>
      </c>
      <c r="T18" s="228">
        <f t="shared" si="0"/>
        <v>469</v>
      </c>
      <c r="U18" s="228">
        <v>47</v>
      </c>
    </row>
    <row r="19" spans="1:21" ht="21.75" thickBot="1" x14ac:dyDescent="0.4">
      <c r="A19" s="519" t="s">
        <v>62</v>
      </c>
      <c r="B19" s="520"/>
      <c r="C19" s="520"/>
      <c r="D19" s="521"/>
      <c r="E19" s="228">
        <v>300</v>
      </c>
      <c r="F19" s="228">
        <v>160</v>
      </c>
      <c r="G19" s="228">
        <v>40</v>
      </c>
      <c r="H19" s="228">
        <v>504</v>
      </c>
      <c r="I19" s="228">
        <v>415</v>
      </c>
      <c r="J19" s="228">
        <v>65.599999999999994</v>
      </c>
      <c r="K19" s="228">
        <v>0</v>
      </c>
      <c r="L19" s="228">
        <v>0</v>
      </c>
      <c r="M19" s="228">
        <v>217</v>
      </c>
      <c r="N19" s="228">
        <v>285</v>
      </c>
      <c r="O19" s="229">
        <v>191</v>
      </c>
      <c r="P19" s="228">
        <v>154</v>
      </c>
      <c r="Q19" s="228">
        <v>149</v>
      </c>
      <c r="R19" s="228">
        <v>0</v>
      </c>
      <c r="S19" s="228">
        <v>0</v>
      </c>
      <c r="T19" s="228">
        <f t="shared" si="0"/>
        <v>2180.6</v>
      </c>
      <c r="U19" s="228">
        <v>218</v>
      </c>
    </row>
    <row r="20" spans="1:21" ht="21.75" thickBot="1" x14ac:dyDescent="0.4">
      <c r="A20" s="519" t="s">
        <v>104</v>
      </c>
      <c r="B20" s="520"/>
      <c r="C20" s="520"/>
      <c r="D20" s="521"/>
      <c r="E20" s="228">
        <v>50</v>
      </c>
      <c r="F20" s="228">
        <v>94</v>
      </c>
      <c r="G20" s="228">
        <v>90.6</v>
      </c>
      <c r="H20" s="228">
        <v>113</v>
      </c>
      <c r="I20" s="228">
        <v>0</v>
      </c>
      <c r="J20" s="228">
        <v>41</v>
      </c>
      <c r="K20" s="228">
        <v>0</v>
      </c>
      <c r="L20" s="228">
        <v>0</v>
      </c>
      <c r="M20" s="228">
        <v>93.3</v>
      </c>
      <c r="N20" s="228">
        <v>0</v>
      </c>
      <c r="O20" s="229">
        <v>0</v>
      </c>
      <c r="P20" s="228">
        <v>50.4</v>
      </c>
      <c r="Q20" s="228">
        <v>112</v>
      </c>
      <c r="R20" s="228">
        <v>0</v>
      </c>
      <c r="S20" s="228">
        <v>0</v>
      </c>
      <c r="T20" s="228">
        <f t="shared" ref="T20:T34" si="1">SUM(F20:S20)</f>
        <v>594.29999999999995</v>
      </c>
      <c r="U20" s="228">
        <v>59</v>
      </c>
    </row>
    <row r="21" spans="1:21" ht="21.75" thickBot="1" x14ac:dyDescent="0.4">
      <c r="A21" s="519" t="s">
        <v>105</v>
      </c>
      <c r="B21" s="520"/>
      <c r="C21" s="520"/>
      <c r="D21" s="521"/>
      <c r="E21" s="228">
        <v>10</v>
      </c>
      <c r="F21" s="228">
        <v>21</v>
      </c>
      <c r="G21" s="228">
        <v>0</v>
      </c>
      <c r="H21" s="228">
        <v>31</v>
      </c>
      <c r="I21" s="228">
        <v>0</v>
      </c>
      <c r="J21" s="228">
        <v>0</v>
      </c>
      <c r="K21" s="228">
        <v>0</v>
      </c>
      <c r="L21" s="228">
        <v>0</v>
      </c>
      <c r="M21" s="228">
        <v>0</v>
      </c>
      <c r="N21" s="228">
        <v>21</v>
      </c>
      <c r="O21" s="229">
        <v>31</v>
      </c>
      <c r="P21" s="228">
        <v>0</v>
      </c>
      <c r="Q21" s="228">
        <v>0</v>
      </c>
      <c r="R21" s="228">
        <v>0</v>
      </c>
      <c r="S21" s="228">
        <v>0</v>
      </c>
      <c r="T21" s="228">
        <f t="shared" si="1"/>
        <v>104</v>
      </c>
      <c r="U21" s="228">
        <v>10.4</v>
      </c>
    </row>
    <row r="22" spans="1:21" ht="21.75" thickBot="1" x14ac:dyDescent="0.4">
      <c r="A22" s="519" t="s">
        <v>85</v>
      </c>
      <c r="B22" s="520"/>
      <c r="C22" s="520"/>
      <c r="D22" s="521"/>
      <c r="E22" s="228">
        <v>10</v>
      </c>
      <c r="F22" s="228">
        <v>10</v>
      </c>
      <c r="G22" s="228">
        <v>3.3</v>
      </c>
      <c r="H22" s="228">
        <v>10</v>
      </c>
      <c r="I22" s="228">
        <v>21</v>
      </c>
      <c r="J22" s="228">
        <v>25</v>
      </c>
      <c r="K22" s="228">
        <v>0</v>
      </c>
      <c r="L22" s="228">
        <v>0</v>
      </c>
      <c r="M22" s="228">
        <v>15</v>
      </c>
      <c r="N22" s="228">
        <v>10</v>
      </c>
      <c r="O22" s="229">
        <v>0</v>
      </c>
      <c r="P22" s="228">
        <v>7</v>
      </c>
      <c r="Q22" s="228">
        <v>4</v>
      </c>
      <c r="R22" s="228">
        <v>0</v>
      </c>
      <c r="S22" s="228">
        <v>0</v>
      </c>
      <c r="T22" s="228">
        <f t="shared" si="1"/>
        <v>105.3</v>
      </c>
      <c r="U22" s="228">
        <v>10.5</v>
      </c>
    </row>
    <row r="23" spans="1:21" ht="21.75" thickBot="1" x14ac:dyDescent="0.4">
      <c r="A23" s="519" t="s">
        <v>114</v>
      </c>
      <c r="B23" s="520"/>
      <c r="C23" s="520"/>
      <c r="D23" s="521"/>
      <c r="E23" s="228">
        <v>30</v>
      </c>
      <c r="F23" s="228">
        <v>17</v>
      </c>
      <c r="G23" s="228">
        <v>20.3</v>
      </c>
      <c r="H23" s="228">
        <v>24.6</v>
      </c>
      <c r="I23" s="228">
        <v>20.2</v>
      </c>
      <c r="J23" s="228">
        <v>21</v>
      </c>
      <c r="K23" s="228">
        <v>0</v>
      </c>
      <c r="L23" s="228">
        <v>0</v>
      </c>
      <c r="M23" s="228">
        <v>28.8</v>
      </c>
      <c r="N23" s="228">
        <v>27.2</v>
      </c>
      <c r="O23" s="229">
        <v>23.5</v>
      </c>
      <c r="P23" s="228">
        <v>28.55</v>
      </c>
      <c r="Q23" s="228">
        <v>23.4</v>
      </c>
      <c r="R23" s="228">
        <v>0</v>
      </c>
      <c r="S23" s="228">
        <v>0</v>
      </c>
      <c r="T23" s="228">
        <f t="shared" si="1"/>
        <v>234.55</v>
      </c>
      <c r="U23" s="228">
        <v>23.4</v>
      </c>
    </row>
    <row r="24" spans="1:21" ht="21.75" thickBot="1" x14ac:dyDescent="0.4">
      <c r="A24" s="519" t="s">
        <v>61</v>
      </c>
      <c r="B24" s="520"/>
      <c r="C24" s="520"/>
      <c r="D24" s="521"/>
      <c r="E24" s="228">
        <v>15</v>
      </c>
      <c r="F24" s="228">
        <v>14</v>
      </c>
      <c r="G24" s="228">
        <v>14</v>
      </c>
      <c r="H24" s="228">
        <v>17.3</v>
      </c>
      <c r="I24" s="228">
        <v>14.3</v>
      </c>
      <c r="J24" s="228">
        <v>19</v>
      </c>
      <c r="K24" s="228">
        <v>0</v>
      </c>
      <c r="L24" s="228">
        <v>0</v>
      </c>
      <c r="M24" s="228">
        <v>6</v>
      </c>
      <c r="N24" s="228">
        <v>8</v>
      </c>
      <c r="O24" s="229">
        <v>16</v>
      </c>
      <c r="P24" s="228">
        <v>21</v>
      </c>
      <c r="Q24" s="228">
        <v>23.5</v>
      </c>
      <c r="R24" s="228">
        <v>0</v>
      </c>
      <c r="S24" s="228">
        <v>0</v>
      </c>
      <c r="T24" s="228">
        <f t="shared" si="1"/>
        <v>153.1</v>
      </c>
      <c r="U24" s="228">
        <v>15.3</v>
      </c>
    </row>
    <row r="25" spans="1:21" ht="21.75" thickBot="1" x14ac:dyDescent="0.4">
      <c r="A25" s="519" t="s">
        <v>203</v>
      </c>
      <c r="B25" s="520"/>
      <c r="C25" s="520"/>
      <c r="D25" s="521"/>
      <c r="E25" s="228">
        <v>40</v>
      </c>
      <c r="F25" s="228">
        <v>0</v>
      </c>
      <c r="G25" s="228">
        <v>10</v>
      </c>
      <c r="H25" s="228">
        <v>15</v>
      </c>
      <c r="I25" s="228">
        <v>124</v>
      </c>
      <c r="J25" s="228">
        <v>5</v>
      </c>
      <c r="K25" s="228">
        <v>0</v>
      </c>
      <c r="L25" s="228">
        <v>0</v>
      </c>
      <c r="M25" s="228">
        <v>5</v>
      </c>
      <c r="N25" s="228">
        <v>120</v>
      </c>
      <c r="O25" s="229">
        <v>4</v>
      </c>
      <c r="P25" s="228">
        <v>8</v>
      </c>
      <c r="Q25" s="228">
        <v>10</v>
      </c>
      <c r="R25" s="228">
        <v>0</v>
      </c>
      <c r="S25" s="228">
        <v>0</v>
      </c>
      <c r="T25" s="228">
        <f t="shared" si="1"/>
        <v>301</v>
      </c>
      <c r="U25" s="228">
        <v>30.1</v>
      </c>
    </row>
    <row r="26" spans="1:21" ht="21.75" thickBot="1" x14ac:dyDescent="0.4">
      <c r="A26" s="519" t="s">
        <v>171</v>
      </c>
      <c r="B26" s="520"/>
      <c r="C26" s="520"/>
      <c r="D26" s="521"/>
      <c r="E26" s="228">
        <v>30</v>
      </c>
      <c r="F26" s="228">
        <v>19.7</v>
      </c>
      <c r="G26" s="228">
        <v>24</v>
      </c>
      <c r="H26" s="228">
        <v>24</v>
      </c>
      <c r="I26" s="228">
        <v>15.6</v>
      </c>
      <c r="J26" s="228">
        <v>17.600000000000001</v>
      </c>
      <c r="K26" s="228">
        <v>0</v>
      </c>
      <c r="L26" s="228">
        <v>0</v>
      </c>
      <c r="M26" s="228">
        <v>24.1</v>
      </c>
      <c r="N26" s="228">
        <v>13.3</v>
      </c>
      <c r="O26" s="229">
        <v>15.6</v>
      </c>
      <c r="P26" s="228">
        <v>33.799999999999997</v>
      </c>
      <c r="Q26" s="228">
        <v>21.6</v>
      </c>
      <c r="R26" s="228">
        <v>0</v>
      </c>
      <c r="S26" s="228">
        <v>0</v>
      </c>
      <c r="T26" s="228">
        <f t="shared" si="1"/>
        <v>209.29999999999998</v>
      </c>
      <c r="U26" s="228">
        <v>20.9</v>
      </c>
    </row>
    <row r="27" spans="1:21" ht="21.75" thickBot="1" x14ac:dyDescent="0.4">
      <c r="A27" s="519" t="s">
        <v>106</v>
      </c>
      <c r="B27" s="520"/>
      <c r="C27" s="520"/>
      <c r="D27" s="521"/>
      <c r="E27" s="228">
        <v>10</v>
      </c>
      <c r="F27" s="228">
        <v>0</v>
      </c>
      <c r="G27" s="228">
        <v>0</v>
      </c>
      <c r="H27" s="228">
        <v>0</v>
      </c>
      <c r="I27" s="228">
        <v>0</v>
      </c>
      <c r="J27" s="228">
        <v>0</v>
      </c>
      <c r="K27" s="228">
        <v>0</v>
      </c>
      <c r="L27" s="228">
        <v>0</v>
      </c>
      <c r="M27" s="228">
        <v>0</v>
      </c>
      <c r="N27" s="228">
        <v>0</v>
      </c>
      <c r="O27" s="229">
        <v>0</v>
      </c>
      <c r="P27" s="228">
        <v>0</v>
      </c>
      <c r="Q27" s="228">
        <v>0</v>
      </c>
      <c r="R27" s="228">
        <v>0</v>
      </c>
      <c r="S27" s="228">
        <v>0</v>
      </c>
      <c r="T27" s="228">
        <f t="shared" si="1"/>
        <v>0</v>
      </c>
      <c r="U27" s="228">
        <v>0</v>
      </c>
    </row>
    <row r="28" spans="1:21" ht="21.75" thickBot="1" x14ac:dyDescent="0.4">
      <c r="A28" s="519" t="s">
        <v>107</v>
      </c>
      <c r="B28" s="520"/>
      <c r="C28" s="520"/>
      <c r="D28" s="521"/>
      <c r="E28" s="228">
        <v>1</v>
      </c>
      <c r="F28" s="228">
        <v>1</v>
      </c>
      <c r="G28" s="228">
        <v>1</v>
      </c>
      <c r="H28" s="228">
        <v>0</v>
      </c>
      <c r="I28" s="228">
        <v>1</v>
      </c>
      <c r="J28" s="228">
        <v>1</v>
      </c>
      <c r="K28" s="228">
        <v>0</v>
      </c>
      <c r="L28" s="228">
        <v>0</v>
      </c>
      <c r="M28" s="228">
        <v>0</v>
      </c>
      <c r="N28" s="228">
        <v>1</v>
      </c>
      <c r="O28" s="229">
        <v>1</v>
      </c>
      <c r="P28" s="228">
        <v>0</v>
      </c>
      <c r="Q28" s="228">
        <v>1</v>
      </c>
      <c r="R28" s="228">
        <v>0</v>
      </c>
      <c r="S28" s="228">
        <v>0</v>
      </c>
      <c r="T28" s="228">
        <f t="shared" si="1"/>
        <v>7</v>
      </c>
      <c r="U28" s="228">
        <v>0.7</v>
      </c>
    </row>
    <row r="29" spans="1:21" ht="21.75" thickBot="1" x14ac:dyDescent="0.4">
      <c r="A29" s="519" t="s">
        <v>108</v>
      </c>
      <c r="B29" s="520"/>
      <c r="C29" s="520"/>
      <c r="D29" s="521"/>
      <c r="E29" s="228">
        <v>1</v>
      </c>
      <c r="F29" s="228">
        <v>0</v>
      </c>
      <c r="G29" s="228">
        <v>0</v>
      </c>
      <c r="H29" s="228">
        <v>0</v>
      </c>
      <c r="I29" s="228">
        <v>0</v>
      </c>
      <c r="J29" s="228">
        <v>0</v>
      </c>
      <c r="K29" s="228">
        <v>0</v>
      </c>
      <c r="L29" s="228">
        <v>0</v>
      </c>
      <c r="M29" s="228">
        <v>4.5</v>
      </c>
      <c r="N29" s="228">
        <v>0</v>
      </c>
      <c r="O29" s="229">
        <v>0</v>
      </c>
      <c r="P29" s="228">
        <v>0</v>
      </c>
      <c r="Q29" s="228">
        <v>0</v>
      </c>
      <c r="R29" s="228">
        <v>0</v>
      </c>
      <c r="S29" s="228">
        <v>0</v>
      </c>
      <c r="T29" s="228">
        <f t="shared" si="1"/>
        <v>4.5</v>
      </c>
      <c r="U29" s="228">
        <v>0.45</v>
      </c>
    </row>
    <row r="30" spans="1:21" ht="21.75" thickBot="1" x14ac:dyDescent="0.4">
      <c r="A30" s="519" t="s">
        <v>109</v>
      </c>
      <c r="B30" s="520"/>
      <c r="C30" s="520"/>
      <c r="D30" s="521"/>
      <c r="E30" s="228">
        <v>2</v>
      </c>
      <c r="F30" s="228">
        <v>0</v>
      </c>
      <c r="G30" s="228">
        <v>0</v>
      </c>
      <c r="H30" s="228">
        <v>5</v>
      </c>
      <c r="I30" s="228">
        <v>0</v>
      </c>
      <c r="J30" s="228">
        <v>0</v>
      </c>
      <c r="K30" s="228">
        <v>0</v>
      </c>
      <c r="L30" s="228">
        <v>0</v>
      </c>
      <c r="M30" s="228">
        <v>0</v>
      </c>
      <c r="N30" s="228">
        <v>0</v>
      </c>
      <c r="O30" s="229">
        <v>0</v>
      </c>
      <c r="P30" s="228">
        <v>4.5</v>
      </c>
      <c r="Q30" s="228">
        <v>0</v>
      </c>
      <c r="R30" s="228">
        <v>0</v>
      </c>
      <c r="S30" s="228">
        <v>0</v>
      </c>
      <c r="T30" s="228">
        <f t="shared" si="1"/>
        <v>9.5</v>
      </c>
      <c r="U30" s="228">
        <v>0.95</v>
      </c>
    </row>
    <row r="31" spans="1:21" ht="21.75" thickBot="1" x14ac:dyDescent="0.4">
      <c r="A31" s="519" t="s">
        <v>110</v>
      </c>
      <c r="B31" s="520"/>
      <c r="C31" s="520"/>
      <c r="D31" s="521"/>
      <c r="E31" s="228">
        <v>0.2</v>
      </c>
      <c r="F31" s="228">
        <v>0</v>
      </c>
      <c r="G31" s="228">
        <v>0</v>
      </c>
      <c r="H31" s="228">
        <v>0</v>
      </c>
      <c r="I31" s="228">
        <v>3</v>
      </c>
      <c r="J31" s="228">
        <v>0</v>
      </c>
      <c r="K31" s="228">
        <v>0</v>
      </c>
      <c r="L31" s="228">
        <v>0</v>
      </c>
      <c r="M31" s="228">
        <v>0</v>
      </c>
      <c r="N31" s="228">
        <v>0</v>
      </c>
      <c r="O31" s="229">
        <v>3</v>
      </c>
      <c r="P31" s="228">
        <v>0</v>
      </c>
      <c r="Q31" s="228">
        <v>0</v>
      </c>
      <c r="R31" s="228">
        <v>0</v>
      </c>
      <c r="S31" s="228">
        <v>0</v>
      </c>
      <c r="T31" s="228">
        <f t="shared" si="1"/>
        <v>6</v>
      </c>
      <c r="U31" s="228">
        <v>0.6</v>
      </c>
    </row>
    <row r="32" spans="1:21" ht="21.75" thickBot="1" x14ac:dyDescent="0.4">
      <c r="A32" s="519" t="s">
        <v>111</v>
      </c>
      <c r="B32" s="520"/>
      <c r="C32" s="520"/>
      <c r="D32" s="521"/>
      <c r="E32" s="228">
        <v>3</v>
      </c>
      <c r="F32" s="228">
        <v>0</v>
      </c>
      <c r="G32" s="228">
        <v>6</v>
      </c>
      <c r="H32" s="228">
        <v>0</v>
      </c>
      <c r="I32" s="228">
        <v>0</v>
      </c>
      <c r="J32" s="228">
        <v>5.4</v>
      </c>
      <c r="K32" s="228">
        <v>0</v>
      </c>
      <c r="L32" s="228">
        <v>0</v>
      </c>
      <c r="M32" s="228">
        <v>0</v>
      </c>
      <c r="N32" s="228">
        <v>9</v>
      </c>
      <c r="O32" s="229">
        <v>0</v>
      </c>
      <c r="P32" s="228">
        <v>7.2</v>
      </c>
      <c r="Q32" s="228">
        <v>5</v>
      </c>
      <c r="R32" s="228">
        <v>0</v>
      </c>
      <c r="S32" s="228">
        <v>0</v>
      </c>
      <c r="T32" s="228">
        <f t="shared" si="1"/>
        <v>32.599999999999994</v>
      </c>
      <c r="U32" s="228">
        <v>3.14</v>
      </c>
    </row>
    <row r="33" spans="1:21" ht="21.75" thickBot="1" x14ac:dyDescent="0.4">
      <c r="A33" s="519" t="s">
        <v>112</v>
      </c>
      <c r="B33" s="520"/>
      <c r="C33" s="520"/>
      <c r="D33" s="521"/>
      <c r="E33" s="228">
        <v>2</v>
      </c>
      <c r="F33" s="228">
        <v>2</v>
      </c>
      <c r="G33" s="228">
        <v>2</v>
      </c>
      <c r="H33" s="228">
        <v>2</v>
      </c>
      <c r="I33" s="228">
        <v>2</v>
      </c>
      <c r="J33" s="228">
        <v>2</v>
      </c>
      <c r="K33" s="228">
        <v>0</v>
      </c>
      <c r="L33" s="228">
        <v>0</v>
      </c>
      <c r="M33" s="228">
        <v>2</v>
      </c>
      <c r="N33" s="228">
        <v>2</v>
      </c>
      <c r="O33" s="229">
        <v>2</v>
      </c>
      <c r="P33" s="228">
        <v>2</v>
      </c>
      <c r="Q33" s="228">
        <v>2</v>
      </c>
      <c r="R33" s="228">
        <v>0</v>
      </c>
      <c r="S33" s="228">
        <v>0</v>
      </c>
      <c r="T33" s="228">
        <f t="shared" si="1"/>
        <v>20</v>
      </c>
      <c r="U33" s="228">
        <v>2</v>
      </c>
    </row>
    <row r="34" spans="1:21" ht="21" x14ac:dyDescent="0.35">
      <c r="A34" s="528" t="s">
        <v>113</v>
      </c>
      <c r="B34" s="530"/>
      <c r="C34" s="530"/>
      <c r="D34" s="533"/>
      <c r="E34" s="243">
        <v>3</v>
      </c>
      <c r="F34" s="243">
        <v>3</v>
      </c>
      <c r="G34" s="243">
        <v>3</v>
      </c>
      <c r="H34" s="243">
        <v>3</v>
      </c>
      <c r="I34" s="243">
        <v>3</v>
      </c>
      <c r="J34" s="243">
        <v>3</v>
      </c>
      <c r="K34" s="243">
        <v>0</v>
      </c>
      <c r="L34" s="243">
        <v>0</v>
      </c>
      <c r="M34" s="243">
        <v>3</v>
      </c>
      <c r="N34" s="243">
        <v>3</v>
      </c>
      <c r="O34" s="244">
        <v>3</v>
      </c>
      <c r="P34" s="243">
        <v>3</v>
      </c>
      <c r="Q34" s="243">
        <v>3</v>
      </c>
      <c r="R34" s="243">
        <v>0</v>
      </c>
      <c r="S34" s="243">
        <v>0</v>
      </c>
      <c r="T34" s="243">
        <f t="shared" si="1"/>
        <v>30</v>
      </c>
      <c r="U34" s="243">
        <v>3</v>
      </c>
    </row>
    <row r="35" spans="1:21" x14ac:dyDescent="0.25">
      <c r="A35" s="497"/>
      <c r="B35" s="497"/>
      <c r="C35" s="497"/>
      <c r="D35" s="497"/>
      <c r="E35" s="245"/>
      <c r="F35" s="245">
        <v>1553</v>
      </c>
      <c r="G35" s="245">
        <v>1513</v>
      </c>
      <c r="H35" s="245">
        <v>1762</v>
      </c>
      <c r="I35" s="245">
        <v>1490</v>
      </c>
      <c r="J35" s="245">
        <v>1550</v>
      </c>
      <c r="K35" s="245"/>
      <c r="L35" s="245"/>
      <c r="M35" s="245">
        <v>1533</v>
      </c>
      <c r="N35" s="245">
        <v>1561</v>
      </c>
      <c r="O35" s="245">
        <v>1377</v>
      </c>
      <c r="P35" s="245">
        <v>1680</v>
      </c>
      <c r="Q35" s="245">
        <v>1634.4</v>
      </c>
      <c r="R35" s="245"/>
      <c r="S35" s="245"/>
      <c r="T35" s="245">
        <f>SUM(F35:S35)</f>
        <v>15653.4</v>
      </c>
      <c r="U35" s="245">
        <v>1565</v>
      </c>
    </row>
    <row r="36" spans="1:21" ht="18.75" x14ac:dyDescent="0.3">
      <c r="I36" s="496"/>
      <c r="J36" s="496"/>
      <c r="K36" s="496"/>
      <c r="L36" s="496"/>
      <c r="M36" s="496"/>
      <c r="N36" s="496"/>
      <c r="O36" s="496"/>
    </row>
    <row r="37" spans="1:21" x14ac:dyDescent="0.25">
      <c r="I37" s="495"/>
      <c r="J37" s="495"/>
      <c r="K37" s="495"/>
      <c r="L37" s="495"/>
      <c r="M37" s="495"/>
      <c r="N37" s="495"/>
      <c r="O37" s="495"/>
    </row>
    <row r="38" spans="1:21" x14ac:dyDescent="0.25">
      <c r="I38" s="495"/>
      <c r="J38" s="495"/>
      <c r="K38" s="495"/>
      <c r="L38" s="495"/>
      <c r="M38" s="495"/>
      <c r="N38" s="495"/>
      <c r="O38" s="495"/>
    </row>
    <row r="39" spans="1:21" x14ac:dyDescent="0.25">
      <c r="I39" s="495"/>
      <c r="J39" s="495"/>
      <c r="K39" s="495"/>
      <c r="L39" s="495"/>
      <c r="M39" s="495"/>
      <c r="N39" s="495"/>
      <c r="O39" s="495"/>
    </row>
    <row r="40" spans="1:21" x14ac:dyDescent="0.25">
      <c r="I40" s="495"/>
      <c r="J40" s="495"/>
      <c r="K40" s="495"/>
      <c r="L40" s="495"/>
      <c r="M40" s="495"/>
      <c r="N40" s="495"/>
      <c r="O40" s="495"/>
    </row>
    <row r="41" spans="1:21" x14ac:dyDescent="0.25">
      <c r="I41" s="495"/>
      <c r="J41" s="495"/>
      <c r="K41" s="495"/>
      <c r="L41" s="495"/>
      <c r="M41" s="495"/>
      <c r="N41" s="495"/>
      <c r="O41" s="495"/>
    </row>
    <row r="42" spans="1:21" x14ac:dyDescent="0.25">
      <c r="I42" s="495"/>
      <c r="J42" s="495"/>
      <c r="K42" s="495"/>
      <c r="L42" s="495"/>
      <c r="M42" s="495"/>
      <c r="N42" s="495"/>
      <c r="O42" s="495"/>
    </row>
    <row r="43" spans="1:21" x14ac:dyDescent="0.25">
      <c r="I43" s="469"/>
      <c r="J43" s="469"/>
      <c r="K43" s="469"/>
      <c r="L43" s="469"/>
      <c r="M43" s="469"/>
      <c r="N43" s="469"/>
      <c r="O43" s="469"/>
    </row>
  </sheetData>
  <mergeCells count="44">
    <mergeCell ref="A35:D35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1:D31"/>
    <mergeCell ref="A32:D32"/>
    <mergeCell ref="A33:D33"/>
    <mergeCell ref="T2:T4"/>
    <mergeCell ref="A8:D8"/>
    <mergeCell ref="U2:U4"/>
    <mergeCell ref="A5:D5"/>
    <mergeCell ref="A6:D6"/>
    <mergeCell ref="A7:D7"/>
    <mergeCell ref="A2:D4"/>
    <mergeCell ref="E2:E4"/>
    <mergeCell ref="F2:S3"/>
    <mergeCell ref="I40:O40"/>
    <mergeCell ref="I41:O41"/>
    <mergeCell ref="I42:O42"/>
    <mergeCell ref="I43:O43"/>
    <mergeCell ref="A9:D9"/>
    <mergeCell ref="A10:D10"/>
    <mergeCell ref="A11:D11"/>
    <mergeCell ref="I36:O36"/>
    <mergeCell ref="I37:O37"/>
    <mergeCell ref="I38:O38"/>
    <mergeCell ref="I39:O39"/>
    <mergeCell ref="A22:D22"/>
    <mergeCell ref="A12:D12"/>
    <mergeCell ref="A13:D13"/>
    <mergeCell ref="A14:D14"/>
    <mergeCell ref="A30:D30"/>
  </mergeCells>
  <pageMargins left="0" right="0" top="0" bottom="0" header="0" footer="0"/>
  <pageSetup paperSize="8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workbookViewId="0">
      <selection activeCell="M20" sqref="M20"/>
    </sheetView>
  </sheetViews>
  <sheetFormatPr defaultRowHeight="15" x14ac:dyDescent="0.25"/>
  <cols>
    <col min="5" max="5" width="11.5703125" customWidth="1"/>
  </cols>
  <sheetData>
    <row r="1" spans="1:21" ht="15.75" thickBot="1" x14ac:dyDescent="0.3"/>
    <row r="2" spans="1:21" x14ac:dyDescent="0.25">
      <c r="A2" s="498" t="s">
        <v>191</v>
      </c>
      <c r="B2" s="515"/>
      <c r="C2" s="515"/>
      <c r="D2" s="518"/>
      <c r="E2" s="528" t="s">
        <v>192</v>
      </c>
      <c r="F2" s="528" t="s">
        <v>193</v>
      </c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28" t="s">
        <v>194</v>
      </c>
      <c r="U2" s="522" t="s">
        <v>195</v>
      </c>
    </row>
    <row r="3" spans="1:21" ht="15.75" thickBot="1" x14ac:dyDescent="0.3">
      <c r="A3" s="499"/>
      <c r="B3" s="525"/>
      <c r="C3" s="525"/>
      <c r="D3" s="526"/>
      <c r="E3" s="529"/>
      <c r="F3" s="531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29"/>
      <c r="U3" s="523"/>
    </row>
    <row r="4" spans="1:21" ht="21.75" thickBot="1" x14ac:dyDescent="0.4">
      <c r="A4" s="516"/>
      <c r="B4" s="517"/>
      <c r="C4" s="517"/>
      <c r="D4" s="527"/>
      <c r="E4" s="524"/>
      <c r="F4" s="223" t="s">
        <v>87</v>
      </c>
      <c r="G4" s="223" t="s">
        <v>88</v>
      </c>
      <c r="H4" s="223" t="s">
        <v>89</v>
      </c>
      <c r="I4" s="223" t="s">
        <v>90</v>
      </c>
      <c r="J4" s="223" t="s">
        <v>91</v>
      </c>
      <c r="K4" s="223" t="s">
        <v>92</v>
      </c>
      <c r="L4" s="223" t="s">
        <v>93</v>
      </c>
      <c r="M4" s="223" t="s">
        <v>94</v>
      </c>
      <c r="N4" s="223" t="s">
        <v>95</v>
      </c>
      <c r="O4" s="224" t="s">
        <v>96</v>
      </c>
      <c r="P4" s="225" t="s">
        <v>196</v>
      </c>
      <c r="Q4" s="226" t="s">
        <v>97</v>
      </c>
      <c r="R4" s="226" t="s">
        <v>197</v>
      </c>
      <c r="S4" s="227" t="s">
        <v>198</v>
      </c>
      <c r="T4" s="524"/>
      <c r="U4" s="524"/>
    </row>
    <row r="5" spans="1:21" ht="21.75" thickBot="1" x14ac:dyDescent="0.4">
      <c r="A5" s="519" t="s">
        <v>3</v>
      </c>
      <c r="B5" s="520"/>
      <c r="C5" s="520"/>
      <c r="D5" s="521"/>
      <c r="E5" s="228">
        <v>80</v>
      </c>
      <c r="F5" s="228"/>
      <c r="G5" s="228"/>
      <c r="H5" s="228"/>
      <c r="I5" s="228"/>
      <c r="J5" s="228"/>
      <c r="K5" s="228"/>
      <c r="L5" s="228"/>
      <c r="M5" s="228"/>
      <c r="N5" s="228"/>
      <c r="O5" s="229"/>
      <c r="P5" s="228"/>
      <c r="Q5" s="228"/>
      <c r="R5" s="228"/>
      <c r="S5" s="228"/>
      <c r="T5" s="228"/>
      <c r="U5" s="228"/>
    </row>
    <row r="6" spans="1:21" ht="21.75" thickBot="1" x14ac:dyDescent="0.4">
      <c r="A6" s="519" t="s">
        <v>7</v>
      </c>
      <c r="B6" s="520"/>
      <c r="C6" s="520"/>
      <c r="D6" s="521"/>
      <c r="E6" s="228">
        <v>150</v>
      </c>
      <c r="F6" s="228"/>
      <c r="G6" s="228"/>
      <c r="H6" s="228"/>
      <c r="I6" s="228"/>
      <c r="J6" s="228"/>
      <c r="K6" s="228"/>
      <c r="L6" s="228"/>
      <c r="M6" s="228"/>
      <c r="N6" s="228"/>
      <c r="O6" s="229"/>
      <c r="P6" s="228"/>
      <c r="Q6" s="228"/>
      <c r="R6" s="228"/>
      <c r="S6" s="228"/>
      <c r="T6" s="228"/>
      <c r="U6" s="228"/>
    </row>
    <row r="7" spans="1:21" ht="21.75" thickBot="1" x14ac:dyDescent="0.4">
      <c r="A7" s="519" t="s">
        <v>64</v>
      </c>
      <c r="B7" s="520"/>
      <c r="C7" s="520"/>
      <c r="D7" s="521"/>
      <c r="E7" s="228">
        <v>15</v>
      </c>
      <c r="F7" s="228"/>
      <c r="G7" s="228"/>
      <c r="H7" s="228"/>
      <c r="I7" s="228"/>
      <c r="J7" s="228"/>
      <c r="K7" s="228"/>
      <c r="L7" s="228"/>
      <c r="M7" s="228"/>
      <c r="N7" s="228"/>
      <c r="O7" s="229"/>
      <c r="P7" s="228"/>
      <c r="Q7" s="228"/>
      <c r="R7" s="228"/>
      <c r="S7" s="228"/>
      <c r="T7" s="228"/>
      <c r="U7" s="228"/>
    </row>
    <row r="8" spans="1:21" ht="21.75" thickBot="1" x14ac:dyDescent="0.4">
      <c r="A8" s="519" t="s">
        <v>199</v>
      </c>
      <c r="B8" s="520"/>
      <c r="C8" s="520"/>
      <c r="D8" s="521"/>
      <c r="E8" s="228">
        <v>45</v>
      </c>
      <c r="F8" s="228"/>
      <c r="G8" s="228"/>
      <c r="H8" s="228"/>
      <c r="I8" s="228"/>
      <c r="J8" s="228"/>
      <c r="K8" s="228"/>
      <c r="L8" s="228"/>
      <c r="M8" s="228"/>
      <c r="N8" s="228"/>
      <c r="O8" s="229"/>
      <c r="P8" s="228"/>
      <c r="Q8" s="228"/>
      <c r="R8" s="228"/>
      <c r="S8" s="228"/>
      <c r="T8" s="228"/>
      <c r="U8" s="228"/>
    </row>
    <row r="9" spans="1:21" ht="21.75" thickBot="1" x14ac:dyDescent="0.4">
      <c r="A9" s="519" t="s">
        <v>65</v>
      </c>
      <c r="B9" s="520"/>
      <c r="C9" s="520"/>
      <c r="D9" s="521"/>
      <c r="E9" s="228">
        <v>15</v>
      </c>
      <c r="F9" s="228"/>
      <c r="G9" s="228"/>
      <c r="H9" s="228"/>
      <c r="I9" s="228"/>
      <c r="J9" s="228"/>
      <c r="K9" s="228"/>
      <c r="L9" s="228"/>
      <c r="M9" s="228"/>
      <c r="N9" s="228"/>
      <c r="O9" s="229"/>
      <c r="P9" s="228"/>
      <c r="Q9" s="228"/>
      <c r="R9" s="228"/>
      <c r="S9" s="228"/>
      <c r="T9" s="228"/>
      <c r="U9" s="228"/>
    </row>
    <row r="10" spans="1:21" ht="21.75" thickBot="1" x14ac:dyDescent="0.4">
      <c r="A10" s="519" t="s">
        <v>80</v>
      </c>
      <c r="B10" s="520"/>
      <c r="C10" s="520"/>
      <c r="D10" s="521"/>
      <c r="E10" s="228">
        <v>187</v>
      </c>
      <c r="F10" s="228"/>
      <c r="G10" s="228"/>
      <c r="H10" s="228"/>
      <c r="I10" s="228"/>
      <c r="J10" s="228"/>
      <c r="K10" s="230"/>
      <c r="L10" s="228"/>
      <c r="M10" s="228"/>
      <c r="N10" s="228"/>
      <c r="O10" s="229"/>
      <c r="P10" s="228"/>
      <c r="Q10" s="228"/>
      <c r="R10" s="228"/>
      <c r="S10" s="228"/>
      <c r="T10" s="228"/>
      <c r="U10" s="228"/>
    </row>
    <row r="11" spans="1:21" ht="21.75" thickBot="1" x14ac:dyDescent="0.4">
      <c r="A11" s="519" t="s">
        <v>98</v>
      </c>
      <c r="B11" s="520"/>
      <c r="C11" s="520"/>
      <c r="D11" s="521"/>
      <c r="E11" s="228">
        <v>280</v>
      </c>
      <c r="F11" s="228"/>
      <c r="G11" s="228"/>
      <c r="H11" s="228"/>
      <c r="I11" s="228"/>
      <c r="J11" s="228"/>
      <c r="K11" s="228"/>
      <c r="L11" s="228"/>
      <c r="M11" s="228"/>
      <c r="N11" s="228"/>
      <c r="O11" s="229"/>
      <c r="P11" s="228"/>
      <c r="Q11" s="228"/>
      <c r="R11" s="228"/>
      <c r="S11" s="228"/>
      <c r="T11" s="228"/>
      <c r="U11" s="228"/>
    </row>
    <row r="12" spans="1:21" ht="21.75" thickBot="1" x14ac:dyDescent="0.4">
      <c r="A12" s="519" t="s">
        <v>99</v>
      </c>
      <c r="B12" s="520"/>
      <c r="C12" s="520"/>
      <c r="D12" s="521"/>
      <c r="E12" s="228">
        <v>185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9"/>
      <c r="P12" s="228"/>
      <c r="Q12" s="228"/>
      <c r="R12" s="228"/>
      <c r="S12" s="228"/>
      <c r="T12" s="228"/>
      <c r="U12" s="228"/>
    </row>
    <row r="13" spans="1:21" ht="21.75" thickBot="1" x14ac:dyDescent="0.4">
      <c r="A13" s="519" t="s">
        <v>100</v>
      </c>
      <c r="B13" s="520"/>
      <c r="C13" s="520"/>
      <c r="D13" s="521"/>
      <c r="E13" s="228">
        <v>15</v>
      </c>
      <c r="F13" s="228"/>
      <c r="G13" s="228"/>
      <c r="H13" s="228"/>
      <c r="I13" s="228"/>
      <c r="J13" s="228"/>
      <c r="K13" s="228"/>
      <c r="L13" s="228"/>
      <c r="M13" s="228"/>
      <c r="N13" s="228"/>
      <c r="O13" s="229"/>
      <c r="P13" s="228"/>
      <c r="Q13" s="228"/>
      <c r="R13" s="228"/>
      <c r="S13" s="228"/>
      <c r="T13" s="228"/>
      <c r="U13" s="228"/>
    </row>
    <row r="14" spans="1:21" ht="21.75" thickBot="1" x14ac:dyDescent="0.4">
      <c r="A14" s="519" t="s">
        <v>200</v>
      </c>
      <c r="B14" s="520"/>
      <c r="C14" s="520"/>
      <c r="D14" s="521"/>
      <c r="E14" s="228">
        <v>200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9"/>
      <c r="P14" s="228"/>
      <c r="Q14" s="228"/>
      <c r="R14" s="228"/>
      <c r="S14" s="228"/>
      <c r="T14" s="228"/>
      <c r="U14" s="228"/>
    </row>
    <row r="15" spans="1:21" ht="21.75" thickBot="1" x14ac:dyDescent="0.4">
      <c r="A15" s="519" t="s">
        <v>101</v>
      </c>
      <c r="B15" s="520"/>
      <c r="C15" s="520"/>
      <c r="D15" s="521"/>
      <c r="E15" s="228">
        <v>70</v>
      </c>
      <c r="F15" s="228"/>
      <c r="G15" s="228"/>
      <c r="H15" s="228"/>
      <c r="I15" s="228"/>
      <c r="J15" s="228"/>
      <c r="K15" s="228"/>
      <c r="L15" s="228"/>
      <c r="M15" s="228"/>
      <c r="N15" s="228"/>
      <c r="O15" s="229"/>
      <c r="P15" s="228"/>
      <c r="Q15" s="228"/>
      <c r="R15" s="228"/>
      <c r="S15" s="228"/>
      <c r="T15" s="228"/>
      <c r="U15" s="228"/>
    </row>
    <row r="16" spans="1:21" ht="21.75" thickBot="1" x14ac:dyDescent="0.4">
      <c r="A16" s="519" t="s">
        <v>201</v>
      </c>
      <c r="B16" s="520"/>
      <c r="C16" s="520"/>
      <c r="D16" s="521"/>
      <c r="E16" s="228">
        <v>30</v>
      </c>
      <c r="F16" s="228"/>
      <c r="G16" s="228"/>
      <c r="H16" s="228"/>
      <c r="I16" s="228"/>
      <c r="J16" s="228"/>
      <c r="K16" s="228"/>
      <c r="L16" s="228"/>
      <c r="M16" s="228"/>
      <c r="N16" s="228"/>
      <c r="O16" s="229"/>
      <c r="P16" s="228"/>
      <c r="Q16" s="228"/>
      <c r="R16" s="228"/>
      <c r="S16" s="228"/>
      <c r="T16" s="228"/>
      <c r="U16" s="228"/>
    </row>
    <row r="17" spans="1:21" ht="21.75" thickBot="1" x14ac:dyDescent="0.4">
      <c r="A17" s="519" t="s">
        <v>102</v>
      </c>
      <c r="B17" s="520"/>
      <c r="C17" s="520"/>
      <c r="D17" s="521"/>
      <c r="E17" s="228">
        <v>35</v>
      </c>
      <c r="F17" s="228"/>
      <c r="G17" s="228"/>
      <c r="H17" s="228"/>
      <c r="I17" s="228"/>
      <c r="J17" s="228"/>
      <c r="K17" s="228"/>
      <c r="L17" s="228"/>
      <c r="M17" s="228"/>
      <c r="N17" s="228"/>
      <c r="O17" s="229"/>
      <c r="P17" s="228"/>
      <c r="Q17" s="228"/>
      <c r="R17" s="228"/>
      <c r="S17" s="228"/>
      <c r="T17" s="228"/>
      <c r="U17" s="228"/>
    </row>
    <row r="18" spans="1:21" ht="21.75" thickBot="1" x14ac:dyDescent="0.4">
      <c r="A18" s="519" t="s">
        <v>202</v>
      </c>
      <c r="B18" s="520"/>
      <c r="C18" s="520"/>
      <c r="D18" s="521"/>
      <c r="E18" s="228">
        <v>58</v>
      </c>
      <c r="F18" s="228"/>
      <c r="G18" s="228"/>
      <c r="H18" s="228"/>
      <c r="I18" s="228"/>
      <c r="J18" s="228"/>
      <c r="K18" s="228"/>
      <c r="L18" s="228"/>
      <c r="M18" s="228"/>
      <c r="N18" s="228"/>
      <c r="O18" s="229"/>
      <c r="P18" s="228"/>
      <c r="Q18" s="228"/>
      <c r="R18" s="228"/>
      <c r="S18" s="228"/>
      <c r="T18" s="228"/>
      <c r="U18" s="228"/>
    </row>
    <row r="19" spans="1:21" ht="21.75" thickBot="1" x14ac:dyDescent="0.4">
      <c r="A19" s="519" t="s">
        <v>62</v>
      </c>
      <c r="B19" s="520"/>
      <c r="C19" s="520"/>
      <c r="D19" s="521"/>
      <c r="E19" s="228">
        <v>300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228"/>
      <c r="Q19" s="228"/>
      <c r="R19" s="228"/>
      <c r="S19" s="228"/>
      <c r="T19" s="228"/>
      <c r="U19" s="228"/>
    </row>
    <row r="20" spans="1:21" ht="21.75" thickBot="1" x14ac:dyDescent="0.4">
      <c r="A20" s="519" t="s">
        <v>103</v>
      </c>
      <c r="B20" s="520"/>
      <c r="C20" s="520"/>
      <c r="D20" s="521"/>
      <c r="E20" s="228">
        <v>150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9"/>
      <c r="P20" s="228"/>
      <c r="Q20" s="228"/>
      <c r="R20" s="228"/>
      <c r="S20" s="228"/>
      <c r="T20" s="228"/>
      <c r="U20" s="228"/>
    </row>
    <row r="21" spans="1:21" ht="21.75" thickBot="1" x14ac:dyDescent="0.4">
      <c r="A21" s="519" t="s">
        <v>104</v>
      </c>
      <c r="B21" s="520"/>
      <c r="C21" s="520"/>
      <c r="D21" s="521"/>
      <c r="E21" s="228">
        <v>50</v>
      </c>
      <c r="F21" s="228"/>
      <c r="G21" s="228"/>
      <c r="H21" s="228"/>
      <c r="I21" s="228"/>
      <c r="J21" s="228"/>
      <c r="K21" s="228"/>
      <c r="L21" s="228"/>
      <c r="M21" s="228"/>
      <c r="N21" s="228"/>
      <c r="O21" s="229"/>
      <c r="P21" s="228"/>
      <c r="Q21" s="228"/>
      <c r="R21" s="228"/>
      <c r="S21" s="228"/>
      <c r="T21" s="228"/>
      <c r="U21" s="228"/>
    </row>
    <row r="22" spans="1:21" ht="21.75" thickBot="1" x14ac:dyDescent="0.4">
      <c r="A22" s="519" t="s">
        <v>105</v>
      </c>
      <c r="B22" s="520"/>
      <c r="C22" s="520"/>
      <c r="D22" s="521"/>
      <c r="E22" s="228">
        <v>10</v>
      </c>
      <c r="F22" s="228"/>
      <c r="G22" s="228"/>
      <c r="H22" s="228"/>
      <c r="I22" s="228"/>
      <c r="J22" s="228"/>
      <c r="K22" s="228"/>
      <c r="L22" s="228"/>
      <c r="M22" s="228"/>
      <c r="N22" s="228"/>
      <c r="O22" s="229"/>
      <c r="P22" s="228"/>
      <c r="Q22" s="228"/>
      <c r="R22" s="228"/>
      <c r="S22" s="228"/>
      <c r="T22" s="228"/>
      <c r="U22" s="228"/>
    </row>
    <row r="23" spans="1:21" ht="21.75" thickBot="1" x14ac:dyDescent="0.4">
      <c r="A23" s="519" t="s">
        <v>85</v>
      </c>
      <c r="B23" s="520"/>
      <c r="C23" s="520"/>
      <c r="D23" s="521"/>
      <c r="E23" s="228">
        <v>10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9"/>
      <c r="P23" s="228"/>
      <c r="Q23" s="228"/>
      <c r="R23" s="228"/>
      <c r="S23" s="228"/>
      <c r="T23" s="228"/>
      <c r="U23" s="228"/>
    </row>
    <row r="24" spans="1:21" ht="21.75" thickBot="1" x14ac:dyDescent="0.4">
      <c r="A24" s="519" t="s">
        <v>114</v>
      </c>
      <c r="B24" s="520"/>
      <c r="C24" s="520"/>
      <c r="D24" s="521"/>
      <c r="E24" s="228">
        <v>30</v>
      </c>
      <c r="F24" s="228"/>
      <c r="G24" s="228"/>
      <c r="H24" s="228"/>
      <c r="I24" s="228"/>
      <c r="J24" s="228"/>
      <c r="K24" s="228"/>
      <c r="L24" s="228"/>
      <c r="M24" s="228"/>
      <c r="N24" s="228"/>
      <c r="O24" s="229"/>
      <c r="P24" s="228"/>
      <c r="Q24" s="228"/>
      <c r="R24" s="228"/>
      <c r="S24" s="228"/>
      <c r="T24" s="228"/>
      <c r="U24" s="228"/>
    </row>
    <row r="25" spans="1:21" ht="21.75" thickBot="1" x14ac:dyDescent="0.4">
      <c r="A25" s="519" t="s">
        <v>61</v>
      </c>
      <c r="B25" s="520"/>
      <c r="C25" s="520"/>
      <c r="D25" s="521"/>
      <c r="E25" s="228">
        <v>15</v>
      </c>
      <c r="F25" s="228"/>
      <c r="G25" s="228"/>
      <c r="H25" s="228"/>
      <c r="I25" s="228"/>
      <c r="J25" s="228"/>
      <c r="K25" s="228"/>
      <c r="L25" s="228"/>
      <c r="M25" s="228"/>
      <c r="N25" s="228"/>
      <c r="O25" s="229"/>
      <c r="P25" s="228"/>
      <c r="Q25" s="228"/>
      <c r="R25" s="228"/>
      <c r="S25" s="228"/>
      <c r="T25" s="228"/>
      <c r="U25" s="228"/>
    </row>
    <row r="26" spans="1:21" ht="21.75" thickBot="1" x14ac:dyDescent="0.4">
      <c r="A26" s="519" t="s">
        <v>203</v>
      </c>
      <c r="B26" s="520"/>
      <c r="C26" s="520"/>
      <c r="D26" s="521"/>
      <c r="E26" s="228">
        <v>40</v>
      </c>
      <c r="F26" s="228"/>
      <c r="G26" s="228"/>
      <c r="H26" s="228"/>
      <c r="I26" s="228"/>
      <c r="J26" s="228"/>
      <c r="K26" s="228"/>
      <c r="L26" s="228"/>
      <c r="M26" s="228"/>
      <c r="N26" s="228"/>
      <c r="O26" s="229"/>
      <c r="P26" s="228"/>
      <c r="Q26" s="228"/>
      <c r="R26" s="228"/>
      <c r="S26" s="228"/>
      <c r="T26" s="228"/>
      <c r="U26" s="228"/>
    </row>
    <row r="27" spans="1:21" ht="21.75" thickBot="1" x14ac:dyDescent="0.4">
      <c r="A27" s="519" t="s">
        <v>171</v>
      </c>
      <c r="B27" s="520"/>
      <c r="C27" s="520"/>
      <c r="D27" s="521"/>
      <c r="E27" s="228">
        <v>30</v>
      </c>
      <c r="F27" s="228"/>
      <c r="G27" s="228"/>
      <c r="H27" s="228"/>
      <c r="I27" s="228"/>
      <c r="J27" s="228"/>
      <c r="K27" s="228"/>
      <c r="L27" s="228"/>
      <c r="M27" s="228"/>
      <c r="N27" s="228"/>
      <c r="O27" s="229"/>
      <c r="P27" s="228"/>
      <c r="Q27" s="228"/>
      <c r="R27" s="228"/>
      <c r="S27" s="228"/>
      <c r="T27" s="228"/>
      <c r="U27" s="228"/>
    </row>
    <row r="28" spans="1:21" ht="21.75" thickBot="1" x14ac:dyDescent="0.4">
      <c r="A28" s="519" t="s">
        <v>106</v>
      </c>
      <c r="B28" s="520"/>
      <c r="C28" s="520"/>
      <c r="D28" s="521"/>
      <c r="E28" s="228">
        <v>10</v>
      </c>
      <c r="F28" s="228"/>
      <c r="G28" s="228"/>
      <c r="H28" s="228"/>
      <c r="I28" s="228"/>
      <c r="J28" s="228"/>
      <c r="K28" s="228"/>
      <c r="L28" s="228"/>
      <c r="M28" s="228"/>
      <c r="N28" s="228"/>
      <c r="O28" s="229"/>
      <c r="P28" s="228"/>
      <c r="Q28" s="228"/>
      <c r="R28" s="228"/>
      <c r="S28" s="228"/>
      <c r="T28" s="228"/>
      <c r="U28" s="228"/>
    </row>
    <row r="29" spans="1:21" ht="21.75" thickBot="1" x14ac:dyDescent="0.4">
      <c r="A29" s="519" t="s">
        <v>107</v>
      </c>
      <c r="B29" s="520"/>
      <c r="C29" s="520"/>
      <c r="D29" s="521"/>
      <c r="E29" s="228">
        <v>1</v>
      </c>
      <c r="F29" s="228"/>
      <c r="G29" s="228"/>
      <c r="H29" s="228"/>
      <c r="I29" s="228"/>
      <c r="J29" s="228"/>
      <c r="K29" s="228"/>
      <c r="L29" s="228"/>
      <c r="M29" s="228"/>
      <c r="N29" s="228"/>
      <c r="O29" s="229"/>
      <c r="P29" s="228"/>
      <c r="Q29" s="228"/>
      <c r="R29" s="228"/>
      <c r="S29" s="228"/>
      <c r="T29" s="228"/>
      <c r="U29" s="228"/>
    </row>
    <row r="30" spans="1:21" ht="21.75" thickBot="1" x14ac:dyDescent="0.4">
      <c r="A30" s="519" t="s">
        <v>108</v>
      </c>
      <c r="B30" s="520"/>
      <c r="C30" s="520"/>
      <c r="D30" s="521"/>
      <c r="E30" s="228">
        <v>1</v>
      </c>
      <c r="F30" s="228"/>
      <c r="G30" s="228"/>
      <c r="H30" s="228"/>
      <c r="I30" s="228"/>
      <c r="J30" s="228"/>
      <c r="K30" s="228"/>
      <c r="L30" s="228"/>
      <c r="M30" s="228"/>
      <c r="N30" s="228"/>
      <c r="O30" s="229"/>
      <c r="P30" s="228"/>
      <c r="Q30" s="228"/>
      <c r="R30" s="228"/>
      <c r="S30" s="228"/>
      <c r="T30" s="228"/>
      <c r="U30" s="228"/>
    </row>
    <row r="31" spans="1:21" ht="21.75" thickBot="1" x14ac:dyDescent="0.4">
      <c r="A31" s="519" t="s">
        <v>109</v>
      </c>
      <c r="B31" s="520"/>
      <c r="C31" s="520"/>
      <c r="D31" s="521"/>
      <c r="E31" s="228">
        <v>2</v>
      </c>
      <c r="F31" s="228"/>
      <c r="G31" s="228"/>
      <c r="H31" s="228"/>
      <c r="I31" s="228"/>
      <c r="J31" s="228"/>
      <c r="K31" s="228"/>
      <c r="L31" s="228"/>
      <c r="M31" s="228"/>
      <c r="N31" s="228"/>
      <c r="O31" s="229"/>
      <c r="P31" s="228"/>
      <c r="Q31" s="228"/>
      <c r="R31" s="228"/>
      <c r="S31" s="228"/>
      <c r="T31" s="228"/>
      <c r="U31" s="228"/>
    </row>
    <row r="32" spans="1:21" ht="21.75" thickBot="1" x14ac:dyDescent="0.4">
      <c r="A32" s="519" t="s">
        <v>110</v>
      </c>
      <c r="B32" s="520"/>
      <c r="C32" s="520"/>
      <c r="D32" s="521"/>
      <c r="E32" s="228">
        <v>0.2</v>
      </c>
      <c r="F32" s="228"/>
      <c r="G32" s="228"/>
      <c r="H32" s="228"/>
      <c r="I32" s="228"/>
      <c r="J32" s="228"/>
      <c r="K32" s="228"/>
      <c r="L32" s="228"/>
      <c r="M32" s="228"/>
      <c r="N32" s="228"/>
      <c r="O32" s="229"/>
      <c r="P32" s="228"/>
      <c r="Q32" s="228"/>
      <c r="R32" s="228"/>
      <c r="S32" s="228"/>
      <c r="T32" s="228"/>
      <c r="U32" s="228"/>
    </row>
    <row r="33" spans="1:21" ht="21.75" thickBot="1" x14ac:dyDescent="0.4">
      <c r="A33" s="519" t="s">
        <v>111</v>
      </c>
      <c r="B33" s="520"/>
      <c r="C33" s="520"/>
      <c r="D33" s="521"/>
      <c r="E33" s="228">
        <v>3</v>
      </c>
      <c r="F33" s="228"/>
      <c r="G33" s="228"/>
      <c r="H33" s="228"/>
      <c r="I33" s="228"/>
      <c r="J33" s="228"/>
      <c r="K33" s="228"/>
      <c r="L33" s="228"/>
      <c r="M33" s="228"/>
      <c r="N33" s="228"/>
      <c r="O33" s="229"/>
      <c r="P33" s="228"/>
      <c r="Q33" s="228"/>
      <c r="R33" s="228"/>
      <c r="S33" s="228"/>
      <c r="T33" s="228"/>
      <c r="U33" s="228"/>
    </row>
    <row r="34" spans="1:21" ht="21.75" thickBot="1" x14ac:dyDescent="0.4">
      <c r="A34" s="519" t="s">
        <v>112</v>
      </c>
      <c r="B34" s="520"/>
      <c r="C34" s="520"/>
      <c r="D34" s="521"/>
      <c r="E34" s="228">
        <v>2</v>
      </c>
      <c r="F34" s="228"/>
      <c r="G34" s="228"/>
      <c r="H34" s="228"/>
      <c r="I34" s="228"/>
      <c r="J34" s="228"/>
      <c r="K34" s="228"/>
      <c r="L34" s="228"/>
      <c r="M34" s="228"/>
      <c r="N34" s="228"/>
      <c r="O34" s="229"/>
      <c r="P34" s="228"/>
      <c r="Q34" s="228"/>
      <c r="R34" s="228"/>
      <c r="S34" s="228"/>
      <c r="T34" s="228"/>
      <c r="U34" s="228"/>
    </row>
    <row r="35" spans="1:21" ht="21.75" thickBot="1" x14ac:dyDescent="0.4">
      <c r="A35" s="519" t="s">
        <v>113</v>
      </c>
      <c r="B35" s="520"/>
      <c r="C35" s="520"/>
      <c r="D35" s="521"/>
      <c r="E35" s="228">
        <v>3</v>
      </c>
      <c r="F35" s="228"/>
      <c r="G35" s="228"/>
      <c r="H35" s="228"/>
      <c r="I35" s="228"/>
      <c r="J35" s="228"/>
      <c r="K35" s="228"/>
      <c r="L35" s="228"/>
      <c r="M35" s="228"/>
      <c r="N35" s="228"/>
      <c r="O35" s="229"/>
      <c r="P35" s="228"/>
      <c r="Q35" s="228"/>
      <c r="R35" s="228"/>
      <c r="S35" s="228"/>
      <c r="T35" s="228"/>
      <c r="U35" s="228"/>
    </row>
  </sheetData>
  <mergeCells count="36">
    <mergeCell ref="U2:U4"/>
    <mergeCell ref="A5:D5"/>
    <mergeCell ref="A11:D11"/>
    <mergeCell ref="A2:D4"/>
    <mergeCell ref="E2:E4"/>
    <mergeCell ref="F2:S3"/>
    <mergeCell ref="T2:T4"/>
    <mergeCell ref="A6:D6"/>
    <mergeCell ref="A7:D7"/>
    <mergeCell ref="A8:D8"/>
    <mergeCell ref="A9:D9"/>
    <mergeCell ref="A10:D10"/>
    <mergeCell ref="A23:D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35:D35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</mergeCells>
  <pageMargins left="0.7" right="0.7" top="0.75" bottom="0.75" header="0.3" footer="0.3"/>
  <pageSetup paperSize="9"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4"/>
  <sheetViews>
    <sheetView topLeftCell="A13" workbookViewId="0">
      <selection activeCell="B33" sqref="B33:H33"/>
    </sheetView>
  </sheetViews>
  <sheetFormatPr defaultRowHeight="15" x14ac:dyDescent="0.25"/>
  <sheetData>
    <row r="5" spans="2:9" x14ac:dyDescent="0.25">
      <c r="E5" s="538" t="s">
        <v>78</v>
      </c>
      <c r="F5" s="538"/>
      <c r="G5" s="538"/>
      <c r="H5" s="538"/>
      <c r="I5" s="538"/>
    </row>
    <row r="6" spans="2:9" x14ac:dyDescent="0.25">
      <c r="E6" s="534" t="s">
        <v>237</v>
      </c>
      <c r="F6" s="534"/>
      <c r="G6" s="534"/>
      <c r="H6" s="534"/>
      <c r="I6" s="534"/>
    </row>
    <row r="7" spans="2:9" x14ac:dyDescent="0.25">
      <c r="E7" s="534" t="s">
        <v>210</v>
      </c>
      <c r="F7" s="534"/>
      <c r="G7" s="534"/>
      <c r="H7" s="534"/>
      <c r="I7" s="534"/>
    </row>
    <row r="8" spans="2:9" x14ac:dyDescent="0.25">
      <c r="E8" s="534" t="s">
        <v>211</v>
      </c>
      <c r="F8" s="534"/>
      <c r="G8" s="534"/>
      <c r="H8" s="534"/>
      <c r="I8" s="534"/>
    </row>
    <row r="9" spans="2:9" x14ac:dyDescent="0.25">
      <c r="E9" s="534" t="s">
        <v>238</v>
      </c>
      <c r="F9" s="534"/>
      <c r="G9" s="534"/>
      <c r="H9" s="534"/>
      <c r="I9" s="534"/>
    </row>
    <row r="10" spans="2:9" x14ac:dyDescent="0.25">
      <c r="E10" s="534" t="s">
        <v>212</v>
      </c>
      <c r="F10" s="534"/>
      <c r="G10" s="534"/>
      <c r="H10" s="534"/>
      <c r="I10" s="534"/>
    </row>
    <row r="11" spans="2:9" x14ac:dyDescent="0.25">
      <c r="B11" s="239"/>
      <c r="C11" s="239"/>
      <c r="D11" s="239"/>
      <c r="E11" s="535"/>
      <c r="F11" s="535"/>
      <c r="G11" s="535"/>
      <c r="H11" s="535"/>
      <c r="I11" s="535"/>
    </row>
    <row r="12" spans="2:9" x14ac:dyDescent="0.25">
      <c r="B12" s="239"/>
      <c r="C12" s="239"/>
      <c r="D12" s="239"/>
      <c r="E12" s="536" t="s">
        <v>213</v>
      </c>
      <c r="F12" s="536"/>
      <c r="G12" s="536"/>
      <c r="H12" s="536"/>
      <c r="I12" s="536"/>
    </row>
    <row r="13" spans="2:9" x14ac:dyDescent="0.25">
      <c r="B13" s="239"/>
      <c r="C13" s="239"/>
      <c r="D13" s="239"/>
      <c r="E13" s="537" t="s">
        <v>239</v>
      </c>
      <c r="F13" s="537"/>
      <c r="G13" s="537"/>
      <c r="H13" s="537"/>
      <c r="I13" s="537"/>
    </row>
    <row r="14" spans="2:9" x14ac:dyDescent="0.25">
      <c r="B14" s="239"/>
      <c r="C14" s="239"/>
      <c r="D14" s="239"/>
      <c r="E14" s="239"/>
      <c r="F14" s="239"/>
      <c r="G14" s="239"/>
      <c r="H14" s="239"/>
    </row>
    <row r="19" spans="1:9" x14ac:dyDescent="0.25">
      <c r="B19" s="239"/>
      <c r="C19" s="239"/>
      <c r="D19" s="239"/>
      <c r="E19" s="239"/>
      <c r="F19" s="239"/>
      <c r="G19" s="239"/>
      <c r="H19" s="239"/>
      <c r="I19" s="216"/>
    </row>
    <row r="20" spans="1:9" x14ac:dyDescent="0.25">
      <c r="B20" s="239"/>
      <c r="C20" s="239"/>
      <c r="D20" s="239"/>
      <c r="E20" s="239"/>
      <c r="F20" s="239"/>
      <c r="G20" s="239"/>
      <c r="H20" s="239"/>
      <c r="I20" s="216"/>
    </row>
    <row r="21" spans="1:9" x14ac:dyDescent="0.25">
      <c r="B21" s="239"/>
      <c r="C21" s="239"/>
      <c r="D21" s="239"/>
      <c r="E21" s="239"/>
      <c r="F21" s="239"/>
      <c r="G21" s="239"/>
      <c r="H21" s="239"/>
    </row>
    <row r="22" spans="1:9" x14ac:dyDescent="0.25">
      <c r="B22" s="239"/>
      <c r="C22" s="239"/>
      <c r="D22" s="239"/>
      <c r="E22" s="239"/>
      <c r="F22" s="239"/>
      <c r="G22" s="239"/>
      <c r="H22" s="239"/>
      <c r="I22" s="216"/>
    </row>
    <row r="23" spans="1:9" x14ac:dyDescent="0.25">
      <c r="A23" s="216"/>
      <c r="B23" s="239"/>
      <c r="C23" s="239"/>
      <c r="D23" s="239"/>
      <c r="E23" s="239"/>
      <c r="F23" s="239"/>
      <c r="G23" s="239"/>
      <c r="H23" s="239"/>
      <c r="I23" s="216"/>
    </row>
    <row r="24" spans="1:9" x14ac:dyDescent="0.25">
      <c r="A24" s="216"/>
      <c r="B24" s="239"/>
      <c r="C24" s="239"/>
      <c r="D24" s="239"/>
      <c r="E24" s="239"/>
      <c r="F24" s="239"/>
      <c r="G24" s="239"/>
      <c r="H24" s="239"/>
      <c r="I24" s="216"/>
    </row>
    <row r="25" spans="1:9" x14ac:dyDescent="0.25">
      <c r="B25" s="216"/>
      <c r="C25" s="216"/>
      <c r="D25" s="216"/>
    </row>
    <row r="28" spans="1:9" ht="15.75" thickBot="1" x14ac:dyDescent="0.3"/>
    <row r="29" spans="1:9" x14ac:dyDescent="0.25">
      <c r="B29" s="545" t="s">
        <v>319</v>
      </c>
      <c r="C29" s="546"/>
      <c r="D29" s="546"/>
      <c r="E29" s="546"/>
      <c r="F29" s="546"/>
      <c r="G29" s="546"/>
      <c r="H29" s="547"/>
    </row>
    <row r="30" spans="1:9" x14ac:dyDescent="0.25">
      <c r="B30" s="539" t="s">
        <v>208</v>
      </c>
      <c r="C30" s="540"/>
      <c r="D30" s="540"/>
      <c r="E30" s="540"/>
      <c r="F30" s="540"/>
      <c r="G30" s="540"/>
      <c r="H30" s="541"/>
    </row>
    <row r="31" spans="1:9" x14ac:dyDescent="0.25">
      <c r="B31" s="539" t="s">
        <v>236</v>
      </c>
      <c r="C31" s="540"/>
      <c r="D31" s="540"/>
      <c r="E31" s="540"/>
      <c r="F31" s="540"/>
      <c r="G31" s="540"/>
      <c r="H31" s="541"/>
    </row>
    <row r="32" spans="1:9" x14ac:dyDescent="0.25">
      <c r="B32" s="539" t="s">
        <v>209</v>
      </c>
      <c r="C32" s="540"/>
      <c r="D32" s="540"/>
      <c r="E32" s="540"/>
      <c r="F32" s="540"/>
      <c r="G32" s="540"/>
      <c r="H32" s="541"/>
    </row>
    <row r="33" spans="2:8" x14ac:dyDescent="0.25">
      <c r="B33" s="539" t="s">
        <v>320</v>
      </c>
      <c r="C33" s="540"/>
      <c r="D33" s="540"/>
      <c r="E33" s="540"/>
      <c r="F33" s="540"/>
      <c r="G33" s="540"/>
      <c r="H33" s="541"/>
    </row>
    <row r="34" spans="2:8" ht="15" customHeight="1" thickBot="1" x14ac:dyDescent="0.3">
      <c r="B34" s="542"/>
      <c r="C34" s="543"/>
      <c r="D34" s="543"/>
      <c r="E34" s="543"/>
      <c r="F34" s="543"/>
      <c r="G34" s="543"/>
      <c r="H34" s="544"/>
    </row>
  </sheetData>
  <mergeCells count="15">
    <mergeCell ref="B33:H33"/>
    <mergeCell ref="B34:H34"/>
    <mergeCell ref="B29:H29"/>
    <mergeCell ref="B30:H30"/>
    <mergeCell ref="B31:H31"/>
    <mergeCell ref="B32:H32"/>
    <mergeCell ref="E10:I10"/>
    <mergeCell ref="E11:I11"/>
    <mergeCell ref="E12:I12"/>
    <mergeCell ref="E13:I13"/>
    <mergeCell ref="E5:I5"/>
    <mergeCell ref="E6:I6"/>
    <mergeCell ref="E7:I7"/>
    <mergeCell ref="E8:I8"/>
    <mergeCell ref="E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86" zoomScaleNormal="86" workbookViewId="0">
      <selection activeCell="B3" sqref="B3"/>
    </sheetView>
  </sheetViews>
  <sheetFormatPr defaultRowHeight="15" x14ac:dyDescent="0.25"/>
  <cols>
    <col min="1" max="1" width="11.7109375" customWidth="1"/>
    <col min="2" max="2" width="26.7109375" customWidth="1"/>
    <col min="3" max="3" width="8.7109375" customWidth="1"/>
    <col min="4" max="4" width="7.85546875" customWidth="1"/>
    <col min="5" max="5" width="8.7109375" customWidth="1"/>
    <col min="6" max="6" width="8.140625" customWidth="1"/>
    <col min="7" max="7" width="9.140625" customWidth="1"/>
    <col min="8" max="8" width="7.7109375" customWidth="1"/>
  </cols>
  <sheetData>
    <row r="1" spans="1:8" ht="30" customHeight="1" x14ac:dyDescent="0.25">
      <c r="A1" s="129"/>
      <c r="B1" s="130"/>
      <c r="C1" s="110" t="s">
        <v>66</v>
      </c>
      <c r="D1" s="431" t="s">
        <v>66</v>
      </c>
      <c r="E1" s="432"/>
      <c r="F1" s="432"/>
      <c r="G1" s="432"/>
      <c r="H1" s="433"/>
    </row>
    <row r="2" spans="1:8" ht="39.950000000000003" customHeight="1" x14ac:dyDescent="0.25">
      <c r="A2" s="434" t="s">
        <v>16</v>
      </c>
      <c r="B2" s="113" t="s">
        <v>1</v>
      </c>
      <c r="C2" s="5" t="s">
        <v>18</v>
      </c>
      <c r="D2" s="114" t="s">
        <v>24</v>
      </c>
      <c r="E2" s="114" t="s">
        <v>25</v>
      </c>
      <c r="F2" s="114" t="s">
        <v>21</v>
      </c>
      <c r="G2" s="114" t="s">
        <v>22</v>
      </c>
      <c r="H2" s="115" t="s">
        <v>27</v>
      </c>
    </row>
    <row r="3" spans="1:8" x14ac:dyDescent="0.25">
      <c r="A3" s="435"/>
      <c r="B3" s="7" t="s">
        <v>323</v>
      </c>
      <c r="C3" s="272"/>
      <c r="D3" s="11"/>
      <c r="E3" s="11"/>
      <c r="F3" s="11"/>
      <c r="G3" s="11"/>
      <c r="H3" s="12"/>
    </row>
    <row r="4" spans="1:8" ht="15.75" x14ac:dyDescent="0.25">
      <c r="A4" s="429" t="s">
        <v>2</v>
      </c>
      <c r="B4" s="430"/>
      <c r="C4" s="104"/>
      <c r="D4" s="131"/>
      <c r="E4" s="131"/>
      <c r="F4" s="131"/>
      <c r="G4" s="132"/>
      <c r="H4" s="132"/>
    </row>
    <row r="5" spans="1:8" ht="24" customHeight="1" x14ac:dyDescent="0.25">
      <c r="A5" s="108" t="s">
        <v>126</v>
      </c>
      <c r="B5" s="347" t="s">
        <v>127</v>
      </c>
      <c r="C5" s="326">
        <v>60</v>
      </c>
      <c r="D5" s="327">
        <v>0.66</v>
      </c>
      <c r="E5" s="327">
        <v>0.12</v>
      </c>
      <c r="F5" s="327">
        <v>2.2799999999999998</v>
      </c>
      <c r="G5" s="327">
        <v>14.4</v>
      </c>
      <c r="H5" s="327">
        <v>15</v>
      </c>
    </row>
    <row r="6" spans="1:8" ht="24" customHeight="1" x14ac:dyDescent="0.25">
      <c r="A6" s="108" t="s">
        <v>128</v>
      </c>
      <c r="B6" s="347" t="s">
        <v>79</v>
      </c>
      <c r="C6" s="341">
        <v>180</v>
      </c>
      <c r="D6" s="327">
        <v>20.97</v>
      </c>
      <c r="E6" s="327">
        <v>21.15</v>
      </c>
      <c r="F6" s="327">
        <v>17</v>
      </c>
      <c r="G6" s="327">
        <v>342</v>
      </c>
      <c r="H6" s="327">
        <v>3.6</v>
      </c>
    </row>
    <row r="7" spans="1:8" ht="24" customHeight="1" x14ac:dyDescent="0.25">
      <c r="A7" s="108" t="s">
        <v>258</v>
      </c>
      <c r="B7" s="365" t="s">
        <v>259</v>
      </c>
      <c r="C7" s="341">
        <v>200</v>
      </c>
      <c r="D7" s="333">
        <v>0.2</v>
      </c>
      <c r="E7" s="333">
        <v>0</v>
      </c>
      <c r="F7" s="333">
        <v>6.4</v>
      </c>
      <c r="G7" s="333">
        <v>26.4</v>
      </c>
      <c r="H7" s="333">
        <v>0</v>
      </c>
    </row>
    <row r="8" spans="1:8" ht="24" customHeight="1" x14ac:dyDescent="0.25">
      <c r="A8" s="350" t="s">
        <v>264</v>
      </c>
      <c r="B8" s="347" t="s">
        <v>7</v>
      </c>
      <c r="C8" s="367">
        <v>30</v>
      </c>
      <c r="D8" s="327">
        <v>1.68</v>
      </c>
      <c r="E8" s="327">
        <v>0.24</v>
      </c>
      <c r="F8" s="327">
        <v>11.7</v>
      </c>
      <c r="G8" s="327">
        <v>58.5</v>
      </c>
      <c r="H8" s="327">
        <v>0</v>
      </c>
    </row>
    <row r="9" spans="1:8" ht="26.25" customHeight="1" x14ac:dyDescent="0.25">
      <c r="A9" s="362" t="s">
        <v>253</v>
      </c>
      <c r="B9" s="347" t="s">
        <v>254</v>
      </c>
      <c r="C9" s="348">
        <v>185</v>
      </c>
      <c r="D9" s="348">
        <v>1.17</v>
      </c>
      <c r="E9" s="348">
        <v>0.26</v>
      </c>
      <c r="F9" s="348">
        <v>10.53</v>
      </c>
      <c r="G9" s="341">
        <v>55.9</v>
      </c>
      <c r="H9" s="348">
        <v>78</v>
      </c>
    </row>
    <row r="10" spans="1:8" ht="15" customHeight="1" x14ac:dyDescent="0.25">
      <c r="A10" s="71"/>
      <c r="B10" s="277" t="s">
        <v>17</v>
      </c>
      <c r="C10" s="278"/>
      <c r="D10" s="269">
        <f>SUM(D5:D9)</f>
        <v>24.68</v>
      </c>
      <c r="E10" s="269">
        <f>SUM(E5:E9)</f>
        <v>21.77</v>
      </c>
      <c r="F10" s="269">
        <f>SUM(F5:F9)</f>
        <v>47.91</v>
      </c>
      <c r="G10" s="270">
        <f>SUM(G5:G9)</f>
        <v>497.19999999999993</v>
      </c>
      <c r="H10" s="269">
        <f>SUM(H5:H9)</f>
        <v>96.6</v>
      </c>
    </row>
    <row r="11" spans="1:8" ht="15" customHeight="1" x14ac:dyDescent="0.25">
      <c r="A11" s="427" t="s">
        <v>13</v>
      </c>
      <c r="B11" s="428"/>
      <c r="C11" s="40"/>
      <c r="D11" s="134"/>
      <c r="E11" s="134"/>
      <c r="F11" s="134"/>
      <c r="G11" s="133"/>
      <c r="H11" s="135"/>
    </row>
    <row r="12" spans="1:8" ht="28.5" customHeight="1" x14ac:dyDescent="0.25">
      <c r="A12" s="418" t="s">
        <v>260</v>
      </c>
      <c r="B12" s="347" t="s">
        <v>179</v>
      </c>
      <c r="C12" s="326" t="s">
        <v>184</v>
      </c>
      <c r="D12" s="327">
        <v>4.3499999999999996</v>
      </c>
      <c r="E12" s="327">
        <v>8.1300000000000008</v>
      </c>
      <c r="F12" s="327">
        <v>2</v>
      </c>
      <c r="G12" s="327">
        <v>74</v>
      </c>
      <c r="H12" s="327">
        <v>2.2000000000000002</v>
      </c>
    </row>
    <row r="13" spans="1:8" ht="31.5" hidden="1" customHeight="1" x14ac:dyDescent="0.25">
      <c r="A13" s="419"/>
      <c r="B13" s="355"/>
      <c r="C13" s="330"/>
      <c r="D13" s="331"/>
      <c r="E13" s="331"/>
      <c r="F13" s="331"/>
      <c r="G13" s="331"/>
      <c r="H13" s="331"/>
    </row>
    <row r="14" spans="1:8" ht="15.75" hidden="1" customHeight="1" x14ac:dyDescent="0.25">
      <c r="A14" s="419"/>
      <c r="B14" s="355"/>
      <c r="C14" s="356"/>
      <c r="D14" s="331"/>
      <c r="E14" s="331"/>
      <c r="F14" s="331"/>
      <c r="G14" s="331"/>
      <c r="H14" s="331"/>
    </row>
    <row r="15" spans="1:8" ht="15.75" hidden="1" customHeight="1" x14ac:dyDescent="0.25">
      <c r="A15" s="420"/>
      <c r="B15" s="355"/>
      <c r="C15" s="356"/>
      <c r="D15" s="331"/>
      <c r="E15" s="331"/>
      <c r="F15" s="331"/>
      <c r="G15" s="331"/>
      <c r="H15" s="331"/>
    </row>
    <row r="16" spans="1:8" ht="24" customHeight="1" x14ac:dyDescent="0.25">
      <c r="A16" s="108" t="s">
        <v>131</v>
      </c>
      <c r="B16" s="347" t="s">
        <v>132</v>
      </c>
      <c r="C16" s="351">
        <v>200</v>
      </c>
      <c r="D16" s="327">
        <v>1.46</v>
      </c>
      <c r="E16" s="327">
        <v>4</v>
      </c>
      <c r="F16" s="327">
        <v>8.52</v>
      </c>
      <c r="G16" s="327">
        <v>76</v>
      </c>
      <c r="H16" s="327">
        <v>8.24</v>
      </c>
    </row>
    <row r="17" spans="1:8" ht="21.95" customHeight="1" x14ac:dyDescent="0.25">
      <c r="A17" s="108" t="s">
        <v>216</v>
      </c>
      <c r="B17" s="347" t="s">
        <v>9</v>
      </c>
      <c r="C17" s="351">
        <v>200</v>
      </c>
      <c r="D17" s="327">
        <v>23.6</v>
      </c>
      <c r="E17" s="327">
        <v>21.04</v>
      </c>
      <c r="F17" s="327">
        <v>15.04</v>
      </c>
      <c r="G17" s="327">
        <v>324.54000000000002</v>
      </c>
      <c r="H17" s="327">
        <v>6.9039999999999999</v>
      </c>
    </row>
    <row r="18" spans="1:8" ht="27.75" customHeight="1" x14ac:dyDescent="0.25">
      <c r="A18" s="108" t="s">
        <v>314</v>
      </c>
      <c r="B18" s="347" t="s">
        <v>134</v>
      </c>
      <c r="C18" s="326">
        <v>200</v>
      </c>
      <c r="D18" s="333">
        <v>0.2</v>
      </c>
      <c r="E18" s="333">
        <v>0.1</v>
      </c>
      <c r="F18" s="333">
        <v>12.5</v>
      </c>
      <c r="G18" s="333">
        <v>51.6</v>
      </c>
      <c r="H18" s="333">
        <v>0.9</v>
      </c>
    </row>
    <row r="19" spans="1:8" ht="24" customHeight="1" x14ac:dyDescent="0.25">
      <c r="A19" s="350" t="s">
        <v>264</v>
      </c>
      <c r="B19" s="347" t="s">
        <v>7</v>
      </c>
      <c r="C19" s="367">
        <v>80</v>
      </c>
      <c r="D19" s="327">
        <v>3.36</v>
      </c>
      <c r="E19" s="327">
        <v>0.48</v>
      </c>
      <c r="F19" s="327">
        <v>23.52</v>
      </c>
      <c r="G19" s="327">
        <v>141</v>
      </c>
      <c r="H19" s="327">
        <v>0</v>
      </c>
    </row>
    <row r="20" spans="1:8" ht="24" customHeight="1" x14ac:dyDescent="0.25">
      <c r="A20" s="350" t="s">
        <v>265</v>
      </c>
      <c r="B20" s="347" t="s">
        <v>3</v>
      </c>
      <c r="C20" s="351">
        <v>60</v>
      </c>
      <c r="D20" s="327">
        <v>1.84</v>
      </c>
      <c r="E20" s="327">
        <v>0.48</v>
      </c>
      <c r="F20" s="327">
        <v>13.36</v>
      </c>
      <c r="G20" s="327">
        <v>69.599999999999994</v>
      </c>
      <c r="H20" s="327">
        <v>0</v>
      </c>
    </row>
    <row r="21" spans="1:8" ht="15" customHeight="1" x14ac:dyDescent="0.25">
      <c r="A21" s="71"/>
      <c r="B21" s="277" t="s">
        <v>17</v>
      </c>
      <c r="C21" s="278"/>
      <c r="D21" s="269">
        <f>SUM(D12:D20)</f>
        <v>34.81</v>
      </c>
      <c r="E21" s="269">
        <f>SUM(E12:E20)</f>
        <v>34.229999999999997</v>
      </c>
      <c r="F21" s="269">
        <f>SUM(F12:F20)</f>
        <v>74.94</v>
      </c>
      <c r="G21" s="270">
        <f>SUM(G12:G20)</f>
        <v>736.74</v>
      </c>
      <c r="H21" s="269">
        <f>SUM(H12:H20)</f>
        <v>18.244</v>
      </c>
    </row>
    <row r="22" spans="1:8" ht="15" customHeight="1" x14ac:dyDescent="0.25">
      <c r="A22" s="427" t="s">
        <v>5</v>
      </c>
      <c r="B22" s="428"/>
      <c r="C22" s="40"/>
      <c r="D22" s="134"/>
      <c r="E22" s="134"/>
      <c r="F22" s="134"/>
      <c r="G22" s="133"/>
      <c r="H22" s="136"/>
    </row>
    <row r="23" spans="1:8" ht="21.95" customHeight="1" x14ac:dyDescent="0.25">
      <c r="A23" s="374" t="s">
        <v>135</v>
      </c>
      <c r="B23" s="375" t="s">
        <v>266</v>
      </c>
      <c r="C23" s="386">
        <v>200</v>
      </c>
      <c r="D23" s="387">
        <v>1</v>
      </c>
      <c r="E23" s="387">
        <v>0.18</v>
      </c>
      <c r="F23" s="387">
        <v>18.18</v>
      </c>
      <c r="G23" s="387">
        <v>46</v>
      </c>
      <c r="H23" s="388">
        <v>3.6</v>
      </c>
    </row>
    <row r="24" spans="1:8" ht="24" customHeight="1" x14ac:dyDescent="0.25">
      <c r="A24" s="362" t="s">
        <v>321</v>
      </c>
      <c r="B24" s="338" t="s">
        <v>267</v>
      </c>
      <c r="C24" s="326" t="s">
        <v>268</v>
      </c>
      <c r="D24" s="327">
        <v>10.6</v>
      </c>
      <c r="E24" s="327">
        <v>9</v>
      </c>
      <c r="F24" s="327">
        <v>14.04</v>
      </c>
      <c r="G24" s="327">
        <v>192.5</v>
      </c>
      <c r="H24" s="327">
        <v>0.08</v>
      </c>
    </row>
    <row r="25" spans="1:8" ht="15.75" x14ac:dyDescent="0.25">
      <c r="A25" s="71"/>
      <c r="B25" s="277" t="s">
        <v>17</v>
      </c>
      <c r="C25" s="278"/>
      <c r="D25" s="269">
        <f>SUM(D23:D24)</f>
        <v>11.6</v>
      </c>
      <c r="E25" s="269">
        <f>SUM(E23:E24)</f>
        <v>9.18</v>
      </c>
      <c r="F25" s="269">
        <f>SUM(F23:F24)</f>
        <v>32.22</v>
      </c>
      <c r="G25" s="270">
        <f>SUM(G23:G24)</f>
        <v>238.5</v>
      </c>
      <c r="H25" s="269">
        <f>SUM(H23:H24)</f>
        <v>3.68</v>
      </c>
    </row>
    <row r="26" spans="1:8" ht="9.9499999999999993" customHeight="1" x14ac:dyDescent="0.25">
      <c r="A26" s="27"/>
      <c r="B26" s="43"/>
      <c r="C26" s="42"/>
      <c r="D26" s="134"/>
      <c r="E26" s="134"/>
      <c r="F26" s="134"/>
      <c r="G26" s="242"/>
      <c r="H26" s="133"/>
    </row>
    <row r="27" spans="1:8" ht="0.75" customHeight="1" thickBot="1" x14ac:dyDescent="0.3">
      <c r="A27" s="211"/>
      <c r="B27" s="210" t="s">
        <v>36</v>
      </c>
      <c r="C27" s="72"/>
      <c r="D27" s="134"/>
      <c r="E27" s="134"/>
      <c r="F27" s="134"/>
      <c r="G27" s="134"/>
      <c r="H27" s="134"/>
    </row>
    <row r="28" spans="1:8" ht="16.5" thickBot="1" x14ac:dyDescent="0.3">
      <c r="A28" s="212"/>
      <c r="B28" s="280" t="s">
        <v>35</v>
      </c>
      <c r="C28" s="280"/>
      <c r="D28" s="139">
        <f>D10+D21+D25</f>
        <v>71.09</v>
      </c>
      <c r="E28" s="139">
        <f>E10+E21+E25</f>
        <v>65.180000000000007</v>
      </c>
      <c r="F28" s="139">
        <f>F10+F21+F25</f>
        <v>155.07</v>
      </c>
      <c r="G28" s="139">
        <f>G10+G21+G25</f>
        <v>1472.44</v>
      </c>
      <c r="H28" s="139">
        <f>H10+H21+H25</f>
        <v>118.524</v>
      </c>
    </row>
    <row r="29" spans="1:8" ht="15.75" x14ac:dyDescent="0.25">
      <c r="A29" s="297"/>
      <c r="B29" s="298"/>
      <c r="C29" s="298"/>
      <c r="D29" s="299"/>
      <c r="E29" s="299"/>
      <c r="F29" s="299"/>
      <c r="G29" s="299"/>
      <c r="H29" s="299"/>
    </row>
    <row r="30" spans="1:8" ht="18.75" x14ac:dyDescent="0.3">
      <c r="A30" s="426" t="s">
        <v>207</v>
      </c>
      <c r="B30" s="426"/>
      <c r="C30" s="426"/>
      <c r="D30" s="426"/>
      <c r="E30" s="426"/>
      <c r="F30" s="426"/>
      <c r="G30" s="426"/>
      <c r="H30" s="426"/>
    </row>
    <row r="31" spans="1:8" ht="18.75" x14ac:dyDescent="0.3">
      <c r="B31" s="241"/>
      <c r="C31" s="241"/>
      <c r="D31" s="240"/>
      <c r="E31" s="240"/>
      <c r="F31" s="240"/>
      <c r="G31" s="240"/>
      <c r="H31" s="240"/>
    </row>
    <row r="32" spans="1:8" x14ac:dyDescent="0.25">
      <c r="D32" s="241"/>
      <c r="E32" s="241"/>
      <c r="F32" s="241"/>
      <c r="G32" s="241"/>
      <c r="H32" s="241"/>
    </row>
  </sheetData>
  <mergeCells count="7">
    <mergeCell ref="A30:H30"/>
    <mergeCell ref="A22:B22"/>
    <mergeCell ref="A4:B4"/>
    <mergeCell ref="A11:B11"/>
    <mergeCell ref="D1:H1"/>
    <mergeCell ref="A2:A3"/>
    <mergeCell ref="A12:A15"/>
  </mergeCells>
  <pageMargins left="0.39370078740157483" right="0" top="0.39370078740157483" bottom="0" header="0" footer="0"/>
  <pageSetup paperSize="8" scale="54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workbookViewId="0">
      <selection activeCell="W14" sqref="W14"/>
    </sheetView>
  </sheetViews>
  <sheetFormatPr defaultRowHeight="15" x14ac:dyDescent="0.25"/>
  <sheetData>
    <row r="1" spans="1:21" x14ac:dyDescent="0.25">
      <c r="A1" s="506" t="s">
        <v>191</v>
      </c>
      <c r="B1" s="507"/>
      <c r="C1" s="507"/>
      <c r="D1" s="508"/>
      <c r="E1" s="498" t="s">
        <v>192</v>
      </c>
      <c r="F1" s="498" t="s">
        <v>204</v>
      </c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498" t="s">
        <v>205</v>
      </c>
      <c r="U1" s="501" t="s">
        <v>195</v>
      </c>
    </row>
    <row r="2" spans="1:21" ht="15.75" thickBot="1" x14ac:dyDescent="0.3">
      <c r="A2" s="509"/>
      <c r="B2" s="510"/>
      <c r="C2" s="510"/>
      <c r="D2" s="511"/>
      <c r="E2" s="499"/>
      <c r="F2" s="516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499"/>
      <c r="U2" s="502"/>
    </row>
    <row r="3" spans="1:21" ht="16.5" thickBot="1" x14ac:dyDescent="0.3">
      <c r="A3" s="512"/>
      <c r="B3" s="513"/>
      <c r="C3" s="513"/>
      <c r="D3" s="514"/>
      <c r="E3" s="500"/>
      <c r="F3" s="231" t="s">
        <v>87</v>
      </c>
      <c r="G3" s="231" t="s">
        <v>88</v>
      </c>
      <c r="H3" s="231" t="s">
        <v>89</v>
      </c>
      <c r="I3" s="231" t="s">
        <v>90</v>
      </c>
      <c r="J3" s="231" t="s">
        <v>91</v>
      </c>
      <c r="K3" s="231" t="s">
        <v>92</v>
      </c>
      <c r="L3" s="231" t="s">
        <v>93</v>
      </c>
      <c r="M3" s="231" t="s">
        <v>94</v>
      </c>
      <c r="N3" s="231" t="s">
        <v>95</v>
      </c>
      <c r="O3" s="232" t="s">
        <v>96</v>
      </c>
      <c r="P3" s="233" t="s">
        <v>196</v>
      </c>
      <c r="Q3" s="234" t="s">
        <v>97</v>
      </c>
      <c r="R3" s="234" t="s">
        <v>197</v>
      </c>
      <c r="S3" s="235" t="s">
        <v>198</v>
      </c>
      <c r="T3" s="500"/>
      <c r="U3" s="500"/>
    </row>
    <row r="4" spans="1:21" ht="21.75" thickBot="1" x14ac:dyDescent="0.4">
      <c r="A4" s="503" t="s">
        <v>3</v>
      </c>
      <c r="B4" s="504"/>
      <c r="C4" s="504"/>
      <c r="D4" s="505"/>
      <c r="E4" s="228">
        <v>120</v>
      </c>
      <c r="F4" s="236"/>
      <c r="G4" s="236"/>
      <c r="H4" s="236"/>
      <c r="I4" s="236"/>
      <c r="J4" s="236"/>
      <c r="K4" s="236"/>
      <c r="L4" s="236"/>
      <c r="M4" s="236"/>
      <c r="N4" s="236"/>
      <c r="O4" s="237"/>
      <c r="P4" s="236"/>
      <c r="Q4" s="236"/>
      <c r="R4" s="236"/>
      <c r="S4" s="236"/>
      <c r="T4" s="236"/>
      <c r="U4" s="236"/>
    </row>
    <row r="5" spans="1:21" ht="21.75" thickBot="1" x14ac:dyDescent="0.4">
      <c r="A5" s="503" t="s">
        <v>7</v>
      </c>
      <c r="B5" s="504"/>
      <c r="C5" s="504"/>
      <c r="D5" s="505"/>
      <c r="E5" s="228">
        <v>200</v>
      </c>
      <c r="F5" s="236"/>
      <c r="G5" s="236"/>
      <c r="H5" s="236"/>
      <c r="I5" s="236"/>
      <c r="J5" s="236"/>
      <c r="K5" s="236"/>
      <c r="L5" s="236"/>
      <c r="M5" s="236"/>
      <c r="N5" s="236"/>
      <c r="O5" s="237"/>
      <c r="P5" s="236"/>
      <c r="Q5" s="236"/>
      <c r="R5" s="236"/>
      <c r="S5" s="236"/>
      <c r="T5" s="236"/>
      <c r="U5" s="236"/>
    </row>
    <row r="6" spans="1:21" ht="21.75" thickBot="1" x14ac:dyDescent="0.4">
      <c r="A6" s="503" t="s">
        <v>64</v>
      </c>
      <c r="B6" s="504"/>
      <c r="C6" s="504"/>
      <c r="D6" s="505"/>
      <c r="E6" s="228">
        <v>20</v>
      </c>
      <c r="F6" s="236"/>
      <c r="G6" s="236"/>
      <c r="H6" s="236"/>
      <c r="I6" s="236"/>
      <c r="J6" s="236"/>
      <c r="K6" s="236"/>
      <c r="L6" s="236"/>
      <c r="M6" s="236"/>
      <c r="N6" s="236"/>
      <c r="O6" s="237"/>
      <c r="P6" s="236"/>
      <c r="Q6" s="236"/>
      <c r="R6" s="236"/>
      <c r="S6" s="236"/>
      <c r="T6" s="236"/>
      <c r="U6" s="236"/>
    </row>
    <row r="7" spans="1:21" ht="21.75" thickBot="1" x14ac:dyDescent="0.4">
      <c r="A7" s="503" t="s">
        <v>199</v>
      </c>
      <c r="B7" s="504"/>
      <c r="C7" s="504"/>
      <c r="D7" s="505"/>
      <c r="E7" s="228">
        <v>50</v>
      </c>
      <c r="F7" s="236"/>
      <c r="G7" s="236"/>
      <c r="H7" s="236"/>
      <c r="I7" s="236"/>
      <c r="J7" s="236"/>
      <c r="K7" s="236"/>
      <c r="L7" s="236"/>
      <c r="M7" s="236"/>
      <c r="N7" s="236"/>
      <c r="O7" s="237"/>
      <c r="P7" s="236"/>
      <c r="Q7" s="236"/>
      <c r="R7" s="236"/>
      <c r="S7" s="236"/>
      <c r="T7" s="236"/>
      <c r="U7" s="236"/>
    </row>
    <row r="8" spans="1:21" ht="21.75" thickBot="1" x14ac:dyDescent="0.4">
      <c r="A8" s="503" t="s">
        <v>65</v>
      </c>
      <c r="B8" s="504"/>
      <c r="C8" s="504"/>
      <c r="D8" s="505"/>
      <c r="E8" s="228">
        <v>20</v>
      </c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236"/>
      <c r="Q8" s="236"/>
      <c r="R8" s="236"/>
      <c r="S8" s="236"/>
      <c r="T8" s="236"/>
      <c r="U8" s="236"/>
    </row>
    <row r="9" spans="1:21" ht="21.75" thickBot="1" x14ac:dyDescent="0.4">
      <c r="A9" s="503" t="s">
        <v>80</v>
      </c>
      <c r="B9" s="504"/>
      <c r="C9" s="504"/>
      <c r="D9" s="505"/>
      <c r="E9" s="228">
        <v>187</v>
      </c>
      <c r="F9" s="236"/>
      <c r="G9" s="236"/>
      <c r="H9" s="236"/>
      <c r="I9" s="236"/>
      <c r="J9" s="236"/>
      <c r="K9" s="238"/>
      <c r="L9" s="236"/>
      <c r="M9" s="236"/>
      <c r="N9" s="236"/>
      <c r="O9" s="237"/>
      <c r="P9" s="236"/>
      <c r="Q9" s="236"/>
      <c r="R9" s="236"/>
      <c r="S9" s="236"/>
      <c r="T9" s="236"/>
      <c r="U9" s="236"/>
    </row>
    <row r="10" spans="1:21" ht="21.75" thickBot="1" x14ac:dyDescent="0.4">
      <c r="A10" s="503" t="s">
        <v>98</v>
      </c>
      <c r="B10" s="504"/>
      <c r="C10" s="504"/>
      <c r="D10" s="505"/>
      <c r="E10" s="228">
        <v>320</v>
      </c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236"/>
      <c r="Q10" s="236"/>
      <c r="R10" s="236"/>
      <c r="S10" s="236"/>
      <c r="T10" s="236"/>
      <c r="U10" s="236"/>
    </row>
    <row r="11" spans="1:21" ht="21.75" thickBot="1" x14ac:dyDescent="0.4">
      <c r="A11" s="503" t="s">
        <v>99</v>
      </c>
      <c r="B11" s="504"/>
      <c r="C11" s="504"/>
      <c r="D11" s="505"/>
      <c r="E11" s="228">
        <v>185</v>
      </c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236"/>
      <c r="Q11" s="236"/>
      <c r="R11" s="236"/>
      <c r="S11" s="236"/>
      <c r="T11" s="236"/>
      <c r="U11" s="236"/>
    </row>
    <row r="12" spans="1:21" ht="21.75" thickBot="1" x14ac:dyDescent="0.4">
      <c r="A12" s="503" t="s">
        <v>100</v>
      </c>
      <c r="B12" s="504"/>
      <c r="C12" s="504"/>
      <c r="D12" s="505"/>
      <c r="E12" s="228">
        <v>20</v>
      </c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236"/>
      <c r="Q12" s="236"/>
      <c r="R12" s="236"/>
      <c r="S12" s="236"/>
      <c r="T12" s="236"/>
      <c r="U12" s="236"/>
    </row>
    <row r="13" spans="1:21" ht="21.75" thickBot="1" x14ac:dyDescent="0.4">
      <c r="A13" s="503" t="s">
        <v>200</v>
      </c>
      <c r="B13" s="504"/>
      <c r="C13" s="504"/>
      <c r="D13" s="505"/>
      <c r="E13" s="228">
        <v>200</v>
      </c>
      <c r="F13" s="236"/>
      <c r="G13" s="236"/>
      <c r="H13" s="236"/>
      <c r="I13" s="236"/>
      <c r="J13" s="236"/>
      <c r="K13" s="236"/>
      <c r="L13" s="236"/>
      <c r="M13" s="236"/>
      <c r="N13" s="236"/>
      <c r="O13" s="237"/>
      <c r="P13" s="236"/>
      <c r="Q13" s="236"/>
      <c r="R13" s="236"/>
      <c r="S13" s="236"/>
      <c r="T13" s="236"/>
      <c r="U13" s="236"/>
    </row>
    <row r="14" spans="1:21" ht="21.75" thickBot="1" x14ac:dyDescent="0.4">
      <c r="A14" s="503" t="s">
        <v>101</v>
      </c>
      <c r="B14" s="504"/>
      <c r="C14" s="504"/>
      <c r="D14" s="505"/>
      <c r="E14" s="228">
        <v>78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7"/>
      <c r="P14" s="236"/>
      <c r="Q14" s="236"/>
      <c r="R14" s="236"/>
      <c r="S14" s="236"/>
      <c r="T14" s="236"/>
      <c r="U14" s="236"/>
    </row>
    <row r="15" spans="1:21" ht="21.75" thickBot="1" x14ac:dyDescent="0.4">
      <c r="A15" s="503" t="s">
        <v>201</v>
      </c>
      <c r="B15" s="504"/>
      <c r="C15" s="504"/>
      <c r="D15" s="505"/>
      <c r="E15" s="228">
        <v>40</v>
      </c>
      <c r="F15" s="236"/>
      <c r="G15" s="236"/>
      <c r="H15" s="236"/>
      <c r="I15" s="236"/>
      <c r="J15" s="236"/>
      <c r="K15" s="236"/>
      <c r="L15" s="236"/>
      <c r="M15" s="236"/>
      <c r="N15" s="236"/>
      <c r="O15" s="237"/>
      <c r="P15" s="236"/>
      <c r="Q15" s="236"/>
      <c r="R15" s="236"/>
      <c r="S15" s="236"/>
      <c r="T15" s="236"/>
      <c r="U15" s="236"/>
    </row>
    <row r="16" spans="1:21" ht="21.75" thickBot="1" x14ac:dyDescent="0.4">
      <c r="A16" s="503" t="s">
        <v>102</v>
      </c>
      <c r="B16" s="504"/>
      <c r="C16" s="504"/>
      <c r="D16" s="505"/>
      <c r="E16" s="228">
        <v>53</v>
      </c>
      <c r="F16" s="236"/>
      <c r="G16" s="236"/>
      <c r="H16" s="236"/>
      <c r="I16" s="236"/>
      <c r="J16" s="236"/>
      <c r="K16" s="236"/>
      <c r="L16" s="236"/>
      <c r="M16" s="236"/>
      <c r="N16" s="236"/>
      <c r="O16" s="237"/>
      <c r="P16" s="236"/>
      <c r="Q16" s="236"/>
      <c r="R16" s="236"/>
      <c r="S16" s="236"/>
      <c r="T16" s="236"/>
      <c r="U16" s="236"/>
    </row>
    <row r="17" spans="1:21" ht="21.75" thickBot="1" x14ac:dyDescent="0.4">
      <c r="A17" s="503" t="s">
        <v>202</v>
      </c>
      <c r="B17" s="504"/>
      <c r="C17" s="504"/>
      <c r="D17" s="505"/>
      <c r="E17" s="228">
        <v>77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7"/>
      <c r="P17" s="236"/>
      <c r="Q17" s="236"/>
      <c r="R17" s="236"/>
      <c r="S17" s="236"/>
      <c r="T17" s="236"/>
      <c r="U17" s="236"/>
    </row>
    <row r="18" spans="1:21" ht="21.75" thickBot="1" x14ac:dyDescent="0.4">
      <c r="A18" s="503" t="s">
        <v>62</v>
      </c>
      <c r="B18" s="504"/>
      <c r="C18" s="504"/>
      <c r="D18" s="505"/>
      <c r="E18" s="228">
        <v>350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7"/>
      <c r="P18" s="236"/>
      <c r="Q18" s="236"/>
      <c r="R18" s="236"/>
      <c r="S18" s="236"/>
      <c r="T18" s="236"/>
      <c r="U18" s="236"/>
    </row>
    <row r="19" spans="1:21" ht="21.75" thickBot="1" x14ac:dyDescent="0.4">
      <c r="A19" s="503" t="s">
        <v>103</v>
      </c>
      <c r="B19" s="504"/>
      <c r="C19" s="504"/>
      <c r="D19" s="505"/>
      <c r="E19" s="228">
        <v>180</v>
      </c>
      <c r="F19" s="236"/>
      <c r="G19" s="236"/>
      <c r="H19" s="236"/>
      <c r="I19" s="236"/>
      <c r="J19" s="236"/>
      <c r="K19" s="236"/>
      <c r="L19" s="236"/>
      <c r="M19" s="236"/>
      <c r="N19" s="236"/>
      <c r="O19" s="237"/>
      <c r="P19" s="236"/>
      <c r="Q19" s="236"/>
      <c r="R19" s="236"/>
      <c r="S19" s="236"/>
      <c r="T19" s="236"/>
      <c r="U19" s="236"/>
    </row>
    <row r="20" spans="1:21" ht="21.75" thickBot="1" x14ac:dyDescent="0.4">
      <c r="A20" s="503" t="s">
        <v>104</v>
      </c>
      <c r="B20" s="504"/>
      <c r="C20" s="504"/>
      <c r="D20" s="505"/>
      <c r="E20" s="228">
        <v>60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7"/>
      <c r="P20" s="236"/>
      <c r="Q20" s="236"/>
      <c r="R20" s="236"/>
      <c r="S20" s="236"/>
      <c r="T20" s="236"/>
      <c r="U20" s="236"/>
    </row>
    <row r="21" spans="1:21" ht="21.75" thickBot="1" x14ac:dyDescent="0.4">
      <c r="A21" s="503" t="s">
        <v>105</v>
      </c>
      <c r="B21" s="504"/>
      <c r="C21" s="504"/>
      <c r="D21" s="505"/>
      <c r="E21" s="228">
        <v>15</v>
      </c>
      <c r="F21" s="236"/>
      <c r="G21" s="236"/>
      <c r="H21" s="236"/>
      <c r="I21" s="236"/>
      <c r="J21" s="236"/>
      <c r="K21" s="236"/>
      <c r="L21" s="236"/>
      <c r="M21" s="236"/>
      <c r="N21" s="236"/>
      <c r="O21" s="237"/>
      <c r="P21" s="236"/>
      <c r="Q21" s="236"/>
      <c r="R21" s="236"/>
      <c r="S21" s="236"/>
      <c r="T21" s="236"/>
      <c r="U21" s="236"/>
    </row>
    <row r="22" spans="1:21" ht="21.75" thickBot="1" x14ac:dyDescent="0.4">
      <c r="A22" s="503" t="s">
        <v>85</v>
      </c>
      <c r="B22" s="504"/>
      <c r="C22" s="504"/>
      <c r="D22" s="505"/>
      <c r="E22" s="228">
        <v>10</v>
      </c>
      <c r="F22" s="236"/>
      <c r="G22" s="236"/>
      <c r="H22" s="236"/>
      <c r="I22" s="236"/>
      <c r="J22" s="236"/>
      <c r="K22" s="236"/>
      <c r="L22" s="236"/>
      <c r="M22" s="236"/>
      <c r="N22" s="236"/>
      <c r="O22" s="237"/>
      <c r="P22" s="236"/>
      <c r="Q22" s="236"/>
      <c r="R22" s="236"/>
      <c r="S22" s="236"/>
      <c r="T22" s="236"/>
      <c r="U22" s="236"/>
    </row>
    <row r="23" spans="1:21" ht="21.75" thickBot="1" x14ac:dyDescent="0.4">
      <c r="A23" s="503" t="s">
        <v>114</v>
      </c>
      <c r="B23" s="504"/>
      <c r="C23" s="504"/>
      <c r="D23" s="505"/>
      <c r="E23" s="228">
        <v>35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7"/>
      <c r="P23" s="236"/>
      <c r="Q23" s="236"/>
      <c r="R23" s="236"/>
      <c r="S23" s="236"/>
      <c r="T23" s="236"/>
      <c r="U23" s="236"/>
    </row>
    <row r="24" spans="1:21" ht="21.75" thickBot="1" x14ac:dyDescent="0.4">
      <c r="A24" s="503" t="s">
        <v>61</v>
      </c>
      <c r="B24" s="504"/>
      <c r="C24" s="504"/>
      <c r="D24" s="505"/>
      <c r="E24" s="228">
        <v>18</v>
      </c>
      <c r="F24" s="236"/>
      <c r="G24" s="236"/>
      <c r="H24" s="236"/>
      <c r="I24" s="236"/>
      <c r="J24" s="236"/>
      <c r="K24" s="236"/>
      <c r="L24" s="236"/>
      <c r="M24" s="236"/>
      <c r="N24" s="236"/>
      <c r="O24" s="237"/>
      <c r="P24" s="236"/>
      <c r="Q24" s="236"/>
      <c r="R24" s="236"/>
      <c r="S24" s="236"/>
      <c r="T24" s="236"/>
      <c r="U24" s="236"/>
    </row>
    <row r="25" spans="1:21" ht="21.75" thickBot="1" x14ac:dyDescent="0.4">
      <c r="A25" s="503" t="s">
        <v>203</v>
      </c>
      <c r="B25" s="504"/>
      <c r="C25" s="504"/>
      <c r="D25" s="505"/>
      <c r="E25" s="228">
        <v>40</v>
      </c>
      <c r="F25" s="236"/>
      <c r="G25" s="236"/>
      <c r="H25" s="236"/>
      <c r="I25" s="236"/>
      <c r="J25" s="236"/>
      <c r="K25" s="236"/>
      <c r="L25" s="236"/>
      <c r="M25" s="236"/>
      <c r="N25" s="236"/>
      <c r="O25" s="237"/>
      <c r="P25" s="236"/>
      <c r="Q25" s="236"/>
      <c r="R25" s="236"/>
      <c r="S25" s="236"/>
      <c r="T25" s="236"/>
      <c r="U25" s="236"/>
    </row>
    <row r="26" spans="1:21" ht="21.75" thickBot="1" x14ac:dyDescent="0.4">
      <c r="A26" s="503" t="s">
        <v>171</v>
      </c>
      <c r="B26" s="504"/>
      <c r="C26" s="504"/>
      <c r="D26" s="505"/>
      <c r="E26" s="228">
        <v>35</v>
      </c>
      <c r="F26" s="236"/>
      <c r="G26" s="236"/>
      <c r="H26" s="236"/>
      <c r="I26" s="236"/>
      <c r="J26" s="236"/>
      <c r="K26" s="236"/>
      <c r="L26" s="236"/>
      <c r="M26" s="236"/>
      <c r="N26" s="236"/>
      <c r="O26" s="237"/>
      <c r="P26" s="236"/>
      <c r="Q26" s="236"/>
      <c r="R26" s="236"/>
      <c r="S26" s="236"/>
      <c r="T26" s="236"/>
      <c r="U26" s="236"/>
    </row>
    <row r="27" spans="1:21" ht="21.75" thickBot="1" x14ac:dyDescent="0.4">
      <c r="A27" s="503" t="s">
        <v>106</v>
      </c>
      <c r="B27" s="504"/>
      <c r="C27" s="504"/>
      <c r="D27" s="505"/>
      <c r="E27" s="228">
        <v>15</v>
      </c>
      <c r="F27" s="236"/>
      <c r="G27" s="236"/>
      <c r="H27" s="236"/>
      <c r="I27" s="236"/>
      <c r="J27" s="236"/>
      <c r="K27" s="236"/>
      <c r="L27" s="236"/>
      <c r="M27" s="236"/>
      <c r="N27" s="236"/>
      <c r="O27" s="237"/>
      <c r="P27" s="236"/>
      <c r="Q27" s="236"/>
      <c r="R27" s="236"/>
      <c r="S27" s="236"/>
      <c r="T27" s="236"/>
      <c r="U27" s="236"/>
    </row>
    <row r="28" spans="1:21" ht="21.75" thickBot="1" x14ac:dyDescent="0.4">
      <c r="A28" s="503" t="s">
        <v>107</v>
      </c>
      <c r="B28" s="504"/>
      <c r="C28" s="504"/>
      <c r="D28" s="505"/>
      <c r="E28" s="228">
        <v>2</v>
      </c>
      <c r="F28" s="236"/>
      <c r="G28" s="236"/>
      <c r="H28" s="236"/>
      <c r="I28" s="236"/>
      <c r="J28" s="236"/>
      <c r="K28" s="236"/>
      <c r="L28" s="236"/>
      <c r="M28" s="236"/>
      <c r="N28" s="236"/>
      <c r="O28" s="237"/>
      <c r="P28" s="236"/>
      <c r="Q28" s="236"/>
      <c r="R28" s="236"/>
      <c r="S28" s="236"/>
      <c r="T28" s="236"/>
      <c r="U28" s="236"/>
    </row>
    <row r="29" spans="1:21" ht="21.75" thickBot="1" x14ac:dyDescent="0.4">
      <c r="A29" s="503" t="s">
        <v>108</v>
      </c>
      <c r="B29" s="504"/>
      <c r="C29" s="504"/>
      <c r="D29" s="505"/>
      <c r="E29" s="228">
        <v>1.2</v>
      </c>
      <c r="F29" s="236"/>
      <c r="G29" s="236"/>
      <c r="H29" s="236"/>
      <c r="I29" s="236"/>
      <c r="J29" s="236"/>
      <c r="K29" s="236"/>
      <c r="L29" s="236"/>
      <c r="M29" s="236"/>
      <c r="N29" s="236"/>
      <c r="O29" s="237"/>
      <c r="P29" s="236"/>
      <c r="Q29" s="236"/>
      <c r="R29" s="236"/>
      <c r="S29" s="236"/>
      <c r="T29" s="236"/>
      <c r="U29" s="236"/>
    </row>
    <row r="30" spans="1:21" ht="21.75" thickBot="1" x14ac:dyDescent="0.4">
      <c r="A30" s="503" t="s">
        <v>109</v>
      </c>
      <c r="B30" s="504"/>
      <c r="C30" s="504"/>
      <c r="D30" s="505"/>
      <c r="E30" s="228">
        <v>2</v>
      </c>
      <c r="F30" s="236"/>
      <c r="G30" s="236"/>
      <c r="H30" s="236"/>
      <c r="I30" s="236"/>
      <c r="J30" s="236"/>
      <c r="K30" s="236"/>
      <c r="L30" s="236"/>
      <c r="M30" s="236"/>
      <c r="N30" s="236"/>
      <c r="O30" s="237"/>
      <c r="P30" s="236"/>
      <c r="Q30" s="236"/>
      <c r="R30" s="236"/>
      <c r="S30" s="236"/>
      <c r="T30" s="236"/>
      <c r="U30" s="236"/>
    </row>
    <row r="31" spans="1:21" ht="21.75" thickBot="1" x14ac:dyDescent="0.4">
      <c r="A31" s="503" t="s">
        <v>110</v>
      </c>
      <c r="B31" s="504"/>
      <c r="C31" s="504"/>
      <c r="D31" s="505"/>
      <c r="E31" s="228">
        <v>0.3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7"/>
      <c r="P31" s="236"/>
      <c r="Q31" s="236"/>
      <c r="R31" s="236"/>
      <c r="S31" s="236"/>
      <c r="T31" s="236"/>
      <c r="U31" s="236"/>
    </row>
    <row r="32" spans="1:21" ht="21.75" thickBot="1" x14ac:dyDescent="0.4">
      <c r="A32" s="503" t="s">
        <v>111</v>
      </c>
      <c r="B32" s="504"/>
      <c r="C32" s="504"/>
      <c r="D32" s="505"/>
      <c r="E32" s="228">
        <v>4</v>
      </c>
      <c r="F32" s="236"/>
      <c r="G32" s="236"/>
      <c r="H32" s="236"/>
      <c r="I32" s="236"/>
      <c r="J32" s="236"/>
      <c r="K32" s="236"/>
      <c r="L32" s="236"/>
      <c r="M32" s="236"/>
      <c r="N32" s="236"/>
      <c r="O32" s="237"/>
      <c r="P32" s="236"/>
      <c r="Q32" s="236"/>
      <c r="R32" s="236"/>
      <c r="S32" s="236"/>
      <c r="T32" s="236"/>
      <c r="U32" s="236"/>
    </row>
    <row r="33" spans="1:21" ht="21.75" thickBot="1" x14ac:dyDescent="0.4">
      <c r="A33" s="503" t="s">
        <v>112</v>
      </c>
      <c r="B33" s="504"/>
      <c r="C33" s="504"/>
      <c r="D33" s="505"/>
      <c r="E33" s="228">
        <v>2</v>
      </c>
      <c r="F33" s="236"/>
      <c r="G33" s="236"/>
      <c r="H33" s="236"/>
      <c r="I33" s="236"/>
      <c r="J33" s="236"/>
      <c r="K33" s="236"/>
      <c r="L33" s="236"/>
      <c r="M33" s="236"/>
      <c r="N33" s="236"/>
      <c r="O33" s="237"/>
      <c r="P33" s="236"/>
      <c r="Q33" s="236"/>
      <c r="R33" s="236"/>
      <c r="S33" s="236"/>
      <c r="T33" s="236"/>
      <c r="U33" s="236"/>
    </row>
    <row r="34" spans="1:21" ht="21.75" thickBot="1" x14ac:dyDescent="0.4">
      <c r="A34" s="503" t="s">
        <v>113</v>
      </c>
      <c r="B34" s="504"/>
      <c r="C34" s="504"/>
      <c r="D34" s="505"/>
      <c r="E34" s="228">
        <v>5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7"/>
      <c r="P34" s="236"/>
      <c r="Q34" s="236"/>
      <c r="R34" s="236"/>
      <c r="S34" s="236"/>
      <c r="T34" s="236"/>
      <c r="U34" s="236"/>
    </row>
  </sheetData>
  <mergeCells count="36"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U1:U3"/>
    <mergeCell ref="A4:D4"/>
    <mergeCell ref="A10:D10"/>
    <mergeCell ref="A1:D3"/>
    <mergeCell ref="E1:E3"/>
    <mergeCell ref="F1:S2"/>
    <mergeCell ref="T1:T3"/>
    <mergeCell ref="A5:D5"/>
    <mergeCell ref="A6:D6"/>
    <mergeCell ref="A7:D7"/>
    <mergeCell ref="A8:D8"/>
    <mergeCell ref="A9:D9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zoomScale="84" zoomScaleNormal="84" workbookViewId="0">
      <selection activeCell="B3" sqref="B3"/>
    </sheetView>
  </sheetViews>
  <sheetFormatPr defaultRowHeight="15" x14ac:dyDescent="0.25"/>
  <cols>
    <col min="1" max="1" width="11.7109375" customWidth="1"/>
    <col min="2" max="2" width="27.7109375" customWidth="1"/>
    <col min="3" max="6" width="8.7109375" customWidth="1"/>
    <col min="7" max="7" width="10" customWidth="1"/>
    <col min="8" max="8" width="7.42578125" customWidth="1"/>
    <col min="9" max="9" width="17.140625" customWidth="1"/>
    <col min="16" max="16" width="15.140625" customWidth="1"/>
  </cols>
  <sheetData>
    <row r="1" spans="1:8" ht="26.1" customHeight="1" x14ac:dyDescent="0.25">
      <c r="A1" s="141" t="s">
        <v>0</v>
      </c>
      <c r="B1" s="28"/>
      <c r="C1" s="110" t="s">
        <v>66</v>
      </c>
      <c r="D1" s="436" t="s">
        <v>66</v>
      </c>
      <c r="E1" s="436"/>
      <c r="F1" s="436"/>
      <c r="G1" s="436"/>
      <c r="H1" s="436"/>
    </row>
    <row r="2" spans="1:8" ht="38.25" x14ac:dyDescent="0.25">
      <c r="A2" s="421" t="s">
        <v>16</v>
      </c>
      <c r="B2" s="113" t="s">
        <v>1</v>
      </c>
      <c r="C2" s="5" t="s">
        <v>18</v>
      </c>
      <c r="D2" s="114" t="s">
        <v>24</v>
      </c>
      <c r="E2" s="114" t="s">
        <v>25</v>
      </c>
      <c r="F2" s="114" t="s">
        <v>21</v>
      </c>
      <c r="G2" s="114" t="s">
        <v>22</v>
      </c>
      <c r="H2" s="115" t="s">
        <v>28</v>
      </c>
    </row>
    <row r="3" spans="1:8" x14ac:dyDescent="0.25">
      <c r="A3" s="421"/>
      <c r="B3" s="33" t="s">
        <v>324</v>
      </c>
      <c r="C3" s="288"/>
      <c r="D3" s="1"/>
      <c r="E3" s="1"/>
      <c r="F3" s="1"/>
      <c r="G3" s="1"/>
      <c r="H3" s="34"/>
    </row>
    <row r="4" spans="1:8" ht="16.5" x14ac:dyDescent="0.25">
      <c r="A4" s="427" t="s">
        <v>2</v>
      </c>
      <c r="B4" s="437"/>
      <c r="C4" s="272"/>
      <c r="D4" s="142"/>
      <c r="E4" s="142"/>
      <c r="F4" s="142"/>
      <c r="G4" s="143"/>
      <c r="H4" s="142"/>
    </row>
    <row r="5" spans="1:8" ht="21.95" customHeight="1" thickBot="1" x14ac:dyDescent="0.3">
      <c r="A5" s="108" t="s">
        <v>269</v>
      </c>
      <c r="B5" s="365" t="s">
        <v>56</v>
      </c>
      <c r="C5" s="341">
        <v>45</v>
      </c>
      <c r="D5" s="327">
        <v>6.7</v>
      </c>
      <c r="E5" s="327">
        <v>9.5</v>
      </c>
      <c r="F5" s="327">
        <v>9.9</v>
      </c>
      <c r="G5" s="327">
        <v>153</v>
      </c>
      <c r="H5" s="361">
        <v>0.1</v>
      </c>
    </row>
    <row r="6" spans="1:8" ht="24" customHeight="1" x14ac:dyDescent="0.25">
      <c r="A6" s="389" t="s">
        <v>270</v>
      </c>
      <c r="B6" s="338" t="s">
        <v>271</v>
      </c>
      <c r="C6" s="326">
        <v>185</v>
      </c>
      <c r="D6" s="327">
        <v>15.5</v>
      </c>
      <c r="E6" s="327">
        <v>24.09</v>
      </c>
      <c r="F6" s="327">
        <v>4.1500000000000004</v>
      </c>
      <c r="G6" s="327">
        <v>293.5</v>
      </c>
      <c r="H6" s="327">
        <v>0.5</v>
      </c>
    </row>
    <row r="7" spans="1:8" ht="21.95" customHeight="1" x14ac:dyDescent="0.25">
      <c r="A7" s="108" t="s">
        <v>272</v>
      </c>
      <c r="B7" s="365" t="s">
        <v>52</v>
      </c>
      <c r="C7" s="326">
        <v>200</v>
      </c>
      <c r="D7" s="333">
        <v>0.1</v>
      </c>
      <c r="E7" s="333">
        <v>0</v>
      </c>
      <c r="F7" s="333">
        <v>15</v>
      </c>
      <c r="G7" s="333">
        <v>60</v>
      </c>
      <c r="H7" s="333">
        <v>0</v>
      </c>
    </row>
    <row r="8" spans="1:8" ht="17.25" customHeight="1" x14ac:dyDescent="0.25">
      <c r="A8" s="108" t="s">
        <v>240</v>
      </c>
      <c r="B8" s="347" t="s">
        <v>254</v>
      </c>
      <c r="C8" s="333">
        <v>190</v>
      </c>
      <c r="D8" s="333">
        <v>0.64</v>
      </c>
      <c r="E8" s="333">
        <v>0.64</v>
      </c>
      <c r="F8" s="333">
        <v>15.7</v>
      </c>
      <c r="G8" s="333">
        <v>75.2</v>
      </c>
      <c r="H8" s="333">
        <v>16</v>
      </c>
    </row>
    <row r="9" spans="1:8" ht="24" customHeight="1" x14ac:dyDescent="0.25">
      <c r="A9" s="350" t="s">
        <v>264</v>
      </c>
      <c r="B9" s="347" t="s">
        <v>7</v>
      </c>
      <c r="C9" s="326">
        <v>20</v>
      </c>
      <c r="D9" s="327">
        <v>1.1200000000000001</v>
      </c>
      <c r="E9" s="327">
        <v>0.16</v>
      </c>
      <c r="F9" s="327">
        <v>7.84</v>
      </c>
      <c r="G9" s="333">
        <v>47</v>
      </c>
      <c r="H9" s="333">
        <v>0</v>
      </c>
    </row>
    <row r="10" spans="1:8" ht="15.75" x14ac:dyDescent="0.25">
      <c r="A10" s="70"/>
      <c r="B10" s="277" t="s">
        <v>17</v>
      </c>
      <c r="C10" s="278"/>
      <c r="D10" s="269">
        <f>SUM(D5:D9)</f>
        <v>24.060000000000002</v>
      </c>
      <c r="E10" s="269">
        <f>SUM(E5:E9)</f>
        <v>34.39</v>
      </c>
      <c r="F10" s="269">
        <f>SUM(F5:F9)</f>
        <v>52.59</v>
      </c>
      <c r="G10" s="270">
        <f>SUM(G5:G9)</f>
        <v>628.70000000000005</v>
      </c>
      <c r="H10" s="139">
        <f>SUM(H5:H9)</f>
        <v>16.600000000000001</v>
      </c>
    </row>
    <row r="11" spans="1:8" ht="16.5" x14ac:dyDescent="0.25">
      <c r="A11" s="427" t="s">
        <v>13</v>
      </c>
      <c r="B11" s="437"/>
      <c r="C11" s="146"/>
      <c r="D11" s="53"/>
      <c r="E11" s="53"/>
      <c r="F11" s="53"/>
      <c r="G11" s="144"/>
      <c r="H11" s="53" t="s">
        <v>4</v>
      </c>
    </row>
    <row r="12" spans="1:8" ht="27.75" customHeight="1" x14ac:dyDescent="0.25">
      <c r="A12" s="108" t="s">
        <v>274</v>
      </c>
      <c r="B12" s="347" t="s">
        <v>273</v>
      </c>
      <c r="C12" s="326">
        <v>60</v>
      </c>
      <c r="D12" s="327">
        <v>0.66</v>
      </c>
      <c r="E12" s="327">
        <v>6.06</v>
      </c>
      <c r="F12" s="327">
        <v>5.46</v>
      </c>
      <c r="G12" s="327">
        <v>79.2</v>
      </c>
      <c r="H12" s="327">
        <v>1.92</v>
      </c>
    </row>
    <row r="13" spans="1:8" ht="28.5" customHeight="1" x14ac:dyDescent="0.25">
      <c r="A13" s="108" t="s">
        <v>217</v>
      </c>
      <c r="B13" s="347" t="s">
        <v>164</v>
      </c>
      <c r="C13" s="351">
        <v>200</v>
      </c>
      <c r="D13" s="348">
        <v>6.14</v>
      </c>
      <c r="E13" s="348">
        <v>9.7799999999999994</v>
      </c>
      <c r="F13" s="348">
        <v>2.38</v>
      </c>
      <c r="G13" s="327">
        <v>100</v>
      </c>
      <c r="H13" s="327">
        <v>1.9</v>
      </c>
    </row>
    <row r="14" spans="1:8" ht="36" customHeight="1" x14ac:dyDescent="0.25">
      <c r="A14" s="108" t="s">
        <v>276</v>
      </c>
      <c r="B14" s="347" t="s">
        <v>275</v>
      </c>
      <c r="C14" s="351">
        <v>110</v>
      </c>
      <c r="D14" s="327">
        <v>13.58</v>
      </c>
      <c r="E14" s="327">
        <v>13.72</v>
      </c>
      <c r="F14" s="327">
        <v>13.88</v>
      </c>
      <c r="G14" s="327">
        <v>233.4</v>
      </c>
      <c r="H14" s="327">
        <v>0.98</v>
      </c>
    </row>
    <row r="15" spans="1:8" ht="21.95" customHeight="1" x14ac:dyDescent="0.25">
      <c r="A15" s="350" t="s">
        <v>218</v>
      </c>
      <c r="B15" s="347" t="s">
        <v>153</v>
      </c>
      <c r="C15" s="326">
        <v>150</v>
      </c>
      <c r="D15" s="327">
        <v>8.5500000000000007</v>
      </c>
      <c r="E15" s="327">
        <v>7.85</v>
      </c>
      <c r="F15" s="327">
        <v>37.11</v>
      </c>
      <c r="G15" s="327">
        <v>253</v>
      </c>
      <c r="H15" s="327">
        <v>0</v>
      </c>
    </row>
    <row r="16" spans="1:8" ht="21.95" customHeight="1" x14ac:dyDescent="0.25">
      <c r="A16" s="373" t="s">
        <v>277</v>
      </c>
      <c r="B16" s="390" t="s">
        <v>81</v>
      </c>
      <c r="C16" s="344">
        <v>200</v>
      </c>
      <c r="D16" s="361">
        <v>0.8</v>
      </c>
      <c r="E16" s="361">
        <v>0</v>
      </c>
      <c r="F16" s="361">
        <v>28.5</v>
      </c>
      <c r="G16" s="361">
        <v>117</v>
      </c>
      <c r="H16" s="361">
        <v>0</v>
      </c>
    </row>
    <row r="17" spans="1:8" ht="21.95" customHeight="1" x14ac:dyDescent="0.25">
      <c r="A17" s="350" t="s">
        <v>264</v>
      </c>
      <c r="B17" s="347" t="s">
        <v>7</v>
      </c>
      <c r="C17" s="367">
        <v>70</v>
      </c>
      <c r="D17" s="327">
        <v>2.94</v>
      </c>
      <c r="E17" s="327">
        <v>0.42</v>
      </c>
      <c r="F17" s="327">
        <v>20.58</v>
      </c>
      <c r="G17" s="327">
        <v>123</v>
      </c>
      <c r="H17" s="327">
        <v>0</v>
      </c>
    </row>
    <row r="18" spans="1:8" ht="21.95" customHeight="1" x14ac:dyDescent="0.25">
      <c r="A18" s="350" t="s">
        <v>265</v>
      </c>
      <c r="B18" s="347" t="s">
        <v>3</v>
      </c>
      <c r="C18" s="351">
        <v>60</v>
      </c>
      <c r="D18" s="327">
        <v>1.84</v>
      </c>
      <c r="E18" s="327">
        <v>0.48</v>
      </c>
      <c r="F18" s="327">
        <v>13.36</v>
      </c>
      <c r="G18" s="327">
        <v>69.599999999999994</v>
      </c>
      <c r="H18" s="327">
        <v>0</v>
      </c>
    </row>
    <row r="19" spans="1:8" ht="15.75" x14ac:dyDescent="0.25">
      <c r="A19" s="70"/>
      <c r="B19" s="277" t="s">
        <v>17</v>
      </c>
      <c r="C19" s="278"/>
      <c r="D19" s="269">
        <f>SUM(D12:D18)</f>
        <v>34.510000000000005</v>
      </c>
      <c r="E19" s="269">
        <f>SUM(E12:E18)</f>
        <v>38.31</v>
      </c>
      <c r="F19" s="269">
        <f>SUM(F12:F18)</f>
        <v>121.27</v>
      </c>
      <c r="G19" s="270">
        <f>SUM(G12:G18)</f>
        <v>975.2</v>
      </c>
      <c r="H19" s="269">
        <f>SUM(H12:H18)</f>
        <v>4.8</v>
      </c>
    </row>
    <row r="20" spans="1:8" s="303" customFormat="1" ht="15" customHeight="1" x14ac:dyDescent="0.3">
      <c r="A20" s="438" t="s">
        <v>5</v>
      </c>
      <c r="B20" s="428"/>
      <c r="C20" s="300"/>
      <c r="D20" s="301"/>
      <c r="E20" s="301"/>
      <c r="F20" s="301"/>
      <c r="G20" s="302"/>
      <c r="H20" s="301"/>
    </row>
    <row r="21" spans="1:8" ht="23.25" customHeight="1" x14ac:dyDescent="0.25">
      <c r="A21" s="362" t="s">
        <v>278</v>
      </c>
      <c r="B21" s="338" t="s">
        <v>60</v>
      </c>
      <c r="C21" s="341">
        <v>200</v>
      </c>
      <c r="D21" s="327">
        <v>5.8</v>
      </c>
      <c r="E21" s="327">
        <v>5</v>
      </c>
      <c r="F21" s="327">
        <v>9.6</v>
      </c>
      <c r="G21" s="327">
        <v>106</v>
      </c>
      <c r="H21" s="327">
        <v>2.6</v>
      </c>
    </row>
    <row r="22" spans="1:8" ht="21.95" customHeight="1" x14ac:dyDescent="0.25">
      <c r="A22" s="364" t="s">
        <v>219</v>
      </c>
      <c r="B22" s="391" t="s">
        <v>180</v>
      </c>
      <c r="C22" s="392">
        <v>120</v>
      </c>
      <c r="D22" s="393">
        <v>8.06</v>
      </c>
      <c r="E22" s="393">
        <v>8.26</v>
      </c>
      <c r="F22" s="393">
        <v>38.130000000000003</v>
      </c>
      <c r="G22" s="394">
        <v>200.3</v>
      </c>
      <c r="H22" s="393">
        <v>3.4</v>
      </c>
    </row>
    <row r="23" spans="1:8" ht="15.75" x14ac:dyDescent="0.25">
      <c r="A23" s="70"/>
      <c r="B23" s="277" t="s">
        <v>17</v>
      </c>
      <c r="C23" s="278"/>
      <c r="D23" s="269">
        <f>SUM(D21:D22)</f>
        <v>13.86</v>
      </c>
      <c r="E23" s="269">
        <f>SUM(E21:E22)</f>
        <v>13.26</v>
      </c>
      <c r="F23" s="269">
        <f>SUM(F21:F22)</f>
        <v>47.730000000000004</v>
      </c>
      <c r="G23" s="269">
        <f>SUM(G21:G22)</f>
        <v>306.3</v>
      </c>
      <c r="H23" s="269">
        <f>SUM(H21:H22)</f>
        <v>6</v>
      </c>
    </row>
    <row r="24" spans="1:8" ht="14.25" hidden="1" customHeight="1" x14ac:dyDescent="0.25">
      <c r="A24" s="439"/>
      <c r="B24" s="440"/>
      <c r="C24" s="146"/>
      <c r="D24" s="52"/>
      <c r="E24" s="52"/>
      <c r="F24" s="52"/>
      <c r="G24" s="144"/>
      <c r="H24" s="52"/>
    </row>
    <row r="25" spans="1:8" ht="27.75" hidden="1" customHeight="1" x14ac:dyDescent="0.25">
      <c r="A25" s="441"/>
      <c r="B25" s="218"/>
      <c r="C25" s="146"/>
      <c r="D25" s="52"/>
      <c r="E25" s="52"/>
      <c r="F25" s="52"/>
      <c r="G25" s="144"/>
      <c r="H25" s="52"/>
    </row>
    <row r="26" spans="1:8" ht="18.75" hidden="1" customHeight="1" x14ac:dyDescent="0.25">
      <c r="A26" s="442"/>
      <c r="B26" s="218"/>
      <c r="C26" s="146"/>
      <c r="D26" s="52"/>
      <c r="E26" s="52"/>
      <c r="F26" s="52"/>
      <c r="G26" s="144"/>
      <c r="H26" s="52"/>
    </row>
    <row r="27" spans="1:8" ht="18.75" hidden="1" customHeight="1" x14ac:dyDescent="0.25">
      <c r="A27" s="442"/>
      <c r="B27" s="218"/>
      <c r="C27" s="146"/>
      <c r="D27" s="52"/>
      <c r="E27" s="52"/>
      <c r="F27" s="52"/>
      <c r="G27" s="144"/>
      <c r="H27" s="52"/>
    </row>
    <row r="28" spans="1:8" ht="17.25" hidden="1" customHeight="1" x14ac:dyDescent="0.25">
      <c r="A28" s="442"/>
      <c r="B28" s="13"/>
      <c r="C28" s="14"/>
      <c r="D28" s="52"/>
      <c r="E28" s="52"/>
      <c r="F28" s="52"/>
      <c r="G28" s="52"/>
      <c r="H28" s="52"/>
    </row>
    <row r="29" spans="1:8" ht="18" hidden="1" customHeight="1" x14ac:dyDescent="0.25">
      <c r="A29" s="443"/>
      <c r="B29" s="16"/>
      <c r="C29" s="17"/>
      <c r="D29" s="52"/>
      <c r="E29" s="52"/>
      <c r="F29" s="52"/>
      <c r="G29" s="52"/>
      <c r="H29" s="52"/>
    </row>
    <row r="30" spans="1:8" ht="37.5" hidden="1" customHeight="1" x14ac:dyDescent="0.25">
      <c r="A30" s="284"/>
      <c r="B30" s="24"/>
      <c r="C30" s="100"/>
      <c r="D30" s="52"/>
      <c r="E30" s="52"/>
      <c r="F30" s="52"/>
      <c r="G30" s="52"/>
      <c r="H30" s="52"/>
    </row>
    <row r="31" spans="1:8" ht="25.5" hidden="1" customHeight="1" x14ac:dyDescent="0.25">
      <c r="A31" s="285"/>
      <c r="B31" s="16"/>
      <c r="C31" s="17"/>
      <c r="D31" s="52"/>
      <c r="E31" s="52"/>
      <c r="F31" s="52"/>
      <c r="G31" s="147"/>
      <c r="H31" s="147"/>
    </row>
    <row r="32" spans="1:8" ht="19.5" hidden="1" customHeight="1" x14ac:dyDescent="0.25">
      <c r="A32" s="285"/>
      <c r="B32" s="20"/>
      <c r="C32" s="52"/>
      <c r="D32" s="52"/>
      <c r="E32" s="52"/>
      <c r="F32" s="52"/>
      <c r="G32" s="52"/>
      <c r="H32" s="52"/>
    </row>
    <row r="33" spans="1:8" ht="21" hidden="1" customHeight="1" x14ac:dyDescent="0.25">
      <c r="A33" s="285"/>
      <c r="B33" s="16"/>
      <c r="C33" s="17"/>
      <c r="D33" s="52"/>
      <c r="E33" s="52"/>
      <c r="F33" s="52"/>
      <c r="G33" s="147"/>
      <c r="H33" s="147"/>
    </row>
    <row r="34" spans="1:8" ht="19.5" hidden="1" customHeight="1" x14ac:dyDescent="0.25">
      <c r="A34" s="285"/>
      <c r="B34" s="16"/>
      <c r="C34" s="17"/>
      <c r="D34" s="52"/>
      <c r="E34" s="52"/>
      <c r="F34" s="52"/>
      <c r="G34" s="147"/>
      <c r="H34" s="147"/>
    </row>
    <row r="35" spans="1:8" ht="23.25" hidden="1" customHeight="1" x14ac:dyDescent="0.25">
      <c r="A35" s="285"/>
      <c r="B35" s="20"/>
      <c r="C35" s="17"/>
      <c r="D35" s="52"/>
      <c r="E35" s="52"/>
      <c r="F35" s="52"/>
      <c r="G35" s="52"/>
      <c r="H35" s="52"/>
    </row>
    <row r="36" spans="1:8" ht="24.75" hidden="1" customHeight="1" x14ac:dyDescent="0.25">
      <c r="A36" s="285"/>
      <c r="B36" s="16"/>
      <c r="C36" s="17"/>
      <c r="D36" s="52"/>
      <c r="E36" s="52"/>
      <c r="F36" s="52"/>
      <c r="G36" s="52"/>
      <c r="H36" s="52"/>
    </row>
    <row r="37" spans="1:8" ht="24" hidden="1" customHeight="1" x14ac:dyDescent="0.25">
      <c r="A37" s="284"/>
      <c r="B37" s="20"/>
      <c r="C37" s="17"/>
      <c r="D37" s="52"/>
      <c r="E37" s="52"/>
      <c r="F37" s="52"/>
      <c r="G37" s="52"/>
      <c r="H37" s="52"/>
    </row>
    <row r="38" spans="1:8" ht="20.25" hidden="1" customHeight="1" x14ac:dyDescent="0.25">
      <c r="A38" s="285"/>
      <c r="B38" s="81"/>
      <c r="C38" s="17"/>
      <c r="D38" s="52"/>
      <c r="E38" s="52"/>
      <c r="F38" s="52"/>
      <c r="G38" s="52"/>
      <c r="H38" s="52"/>
    </row>
    <row r="39" spans="1:8" ht="18.75" hidden="1" customHeight="1" x14ac:dyDescent="0.25">
      <c r="A39" s="285"/>
      <c r="B39" s="20"/>
      <c r="C39" s="52"/>
      <c r="D39" s="52"/>
      <c r="E39" s="52"/>
      <c r="F39" s="52"/>
      <c r="G39" s="52"/>
      <c r="H39" s="52"/>
    </row>
    <row r="40" spans="1:8" ht="24.75" hidden="1" customHeight="1" x14ac:dyDescent="0.25">
      <c r="A40" s="434"/>
      <c r="B40" s="13"/>
      <c r="C40" s="14"/>
      <c r="D40" s="52"/>
      <c r="E40" s="52"/>
      <c r="F40" s="52"/>
      <c r="G40" s="52"/>
      <c r="H40" s="222"/>
    </row>
    <row r="41" spans="1:8" ht="19.5" hidden="1" customHeight="1" x14ac:dyDescent="0.25">
      <c r="A41" s="444"/>
      <c r="B41" s="16"/>
      <c r="C41" s="290"/>
      <c r="D41" s="52"/>
      <c r="E41" s="52"/>
      <c r="F41" s="52"/>
      <c r="G41" s="52"/>
      <c r="H41" s="52"/>
    </row>
    <row r="42" spans="1:8" ht="26.25" hidden="1" customHeight="1" x14ac:dyDescent="0.25">
      <c r="A42" s="435"/>
      <c r="B42" s="16"/>
      <c r="C42" s="290"/>
      <c r="D42" s="52"/>
      <c r="E42" s="52"/>
      <c r="F42" s="52"/>
      <c r="G42" s="52"/>
      <c r="H42" s="52"/>
    </row>
    <row r="43" spans="1:8" ht="27" hidden="1" customHeight="1" x14ac:dyDescent="0.25">
      <c r="A43" s="291"/>
      <c r="B43" s="13"/>
      <c r="C43" s="44"/>
      <c r="D43" s="52"/>
      <c r="E43" s="52"/>
      <c r="F43" s="52"/>
      <c r="G43" s="52"/>
      <c r="H43" s="222"/>
    </row>
    <row r="44" spans="1:8" ht="25.5" hidden="1" customHeight="1" x14ac:dyDescent="0.25">
      <c r="A44" s="292"/>
      <c r="B44" s="16"/>
      <c r="C44" s="17"/>
      <c r="D44" s="52"/>
      <c r="E44" s="52"/>
      <c r="F44" s="52"/>
      <c r="G44" s="52"/>
      <c r="H44" s="52"/>
    </row>
    <row r="45" spans="1:8" ht="19.5" hidden="1" customHeight="1" x14ac:dyDescent="0.25">
      <c r="A45" s="293"/>
      <c r="B45" s="16"/>
      <c r="C45" s="17"/>
      <c r="D45" s="52"/>
      <c r="E45" s="52"/>
      <c r="F45" s="52"/>
      <c r="G45" s="52"/>
      <c r="H45" s="52"/>
    </row>
    <row r="46" spans="1:8" ht="27" hidden="1" customHeight="1" x14ac:dyDescent="0.25">
      <c r="A46" s="51"/>
      <c r="B46" s="13"/>
      <c r="C46" s="9"/>
      <c r="D46" s="52"/>
      <c r="E46" s="52"/>
      <c r="F46" s="52"/>
      <c r="G46" s="52"/>
      <c r="H46" s="52"/>
    </row>
    <row r="47" spans="1:8" ht="22.5" hidden="1" customHeight="1" x14ac:dyDescent="0.25">
      <c r="A47" s="51"/>
      <c r="B47" s="13"/>
      <c r="C47" s="9"/>
      <c r="D47" s="52"/>
      <c r="E47" s="52"/>
      <c r="F47" s="52"/>
      <c r="G47" s="52"/>
      <c r="H47" s="52"/>
    </row>
    <row r="48" spans="1:8" ht="12.75" hidden="1" customHeight="1" x14ac:dyDescent="0.25">
      <c r="A48" s="70"/>
      <c r="B48" s="68"/>
      <c r="C48" s="69"/>
      <c r="D48" s="145"/>
      <c r="E48" s="145"/>
      <c r="F48" s="145"/>
      <c r="G48" s="151"/>
      <c r="H48" s="145"/>
    </row>
    <row r="49" spans="1:8" ht="18" hidden="1" customHeight="1" x14ac:dyDescent="0.25">
      <c r="A49" s="439"/>
      <c r="B49" s="440"/>
      <c r="C49" s="146"/>
      <c r="D49" s="52"/>
      <c r="E49" s="52"/>
      <c r="F49" s="52"/>
      <c r="G49" s="52"/>
      <c r="H49" s="52"/>
    </row>
    <row r="50" spans="1:8" ht="15.75" hidden="1" customHeight="1" x14ac:dyDescent="0.25">
      <c r="A50" s="108"/>
      <c r="B50" s="25"/>
      <c r="C50" s="23"/>
      <c r="D50" s="52"/>
      <c r="E50" s="52"/>
      <c r="F50" s="52"/>
      <c r="G50" s="52"/>
      <c r="H50" s="52"/>
    </row>
    <row r="51" spans="1:8" ht="20.25" hidden="1" customHeight="1" x14ac:dyDescent="0.25">
      <c r="A51" s="286"/>
      <c r="B51" s="10"/>
      <c r="C51" s="60"/>
      <c r="D51" s="52"/>
      <c r="E51" s="52"/>
      <c r="F51" s="52"/>
      <c r="G51" s="52"/>
      <c r="H51" s="52"/>
    </row>
    <row r="52" spans="1:8" ht="26.25" hidden="1" customHeight="1" x14ac:dyDescent="0.25">
      <c r="A52" s="287"/>
      <c r="B52" s="38"/>
      <c r="C52" s="39"/>
      <c r="D52" s="79"/>
      <c r="E52" s="79"/>
      <c r="F52" s="79"/>
      <c r="G52" s="79"/>
      <c r="H52" s="79"/>
    </row>
    <row r="53" spans="1:8" ht="14.25" hidden="1" customHeight="1" x14ac:dyDescent="0.25">
      <c r="A53" s="286"/>
      <c r="B53" s="68" t="s">
        <v>17</v>
      </c>
      <c r="C53" s="73"/>
      <c r="D53" s="145">
        <f t="shared" ref="D53:H53" si="0">SUM(D50:D52)</f>
        <v>0</v>
      </c>
      <c r="E53" s="145">
        <f t="shared" si="0"/>
        <v>0</v>
      </c>
      <c r="F53" s="145">
        <f t="shared" si="0"/>
        <v>0</v>
      </c>
      <c r="G53" s="151">
        <f t="shared" si="0"/>
        <v>0</v>
      </c>
      <c r="H53" s="145">
        <f t="shared" si="0"/>
        <v>0</v>
      </c>
    </row>
    <row r="54" spans="1:8" hidden="1" x14ac:dyDescent="0.25">
      <c r="A54" s="75"/>
      <c r="B54" s="19"/>
      <c r="C54" s="14"/>
      <c r="D54" s="15"/>
      <c r="E54" s="15"/>
      <c r="F54" s="15"/>
      <c r="G54" s="15"/>
      <c r="H54" s="15"/>
    </row>
    <row r="55" spans="1:8" ht="15.75" x14ac:dyDescent="0.25">
      <c r="A55" s="152"/>
      <c r="B55" s="280" t="s">
        <v>37</v>
      </c>
      <c r="C55" s="72"/>
      <c r="D55" s="140">
        <f>D53+D48+D23+D19+D10</f>
        <v>72.430000000000007</v>
      </c>
      <c r="E55" s="140">
        <f>E53+E48+E23+E19+E10</f>
        <v>85.960000000000008</v>
      </c>
      <c r="F55" s="140">
        <f>F53+F48+F23+F19+F10</f>
        <v>221.59</v>
      </c>
      <c r="G55" s="140">
        <f>G53+G48+G23+G19+G10</f>
        <v>1910.2</v>
      </c>
      <c r="H55" s="140">
        <f>H53+H48+H23+H19+H10</f>
        <v>27.400000000000002</v>
      </c>
    </row>
    <row r="56" spans="1:8" x14ac:dyDescent="0.25">
      <c r="A56" s="26"/>
      <c r="B56" s="26"/>
      <c r="C56" s="26"/>
      <c r="D56" s="26"/>
      <c r="E56" s="26"/>
      <c r="F56" s="26"/>
      <c r="G56" s="26"/>
      <c r="H56" s="26"/>
    </row>
    <row r="57" spans="1:8" x14ac:dyDescent="0.25">
      <c r="A57" s="26"/>
      <c r="B57" s="26"/>
      <c r="C57" s="26"/>
      <c r="D57" s="26"/>
      <c r="E57" s="26"/>
      <c r="F57" s="26"/>
      <c r="G57" s="26"/>
      <c r="H57" s="26"/>
    </row>
    <row r="58" spans="1:8" x14ac:dyDescent="0.25">
      <c r="A58" s="26"/>
      <c r="B58" s="26"/>
      <c r="C58" s="26"/>
      <c r="D58" s="26"/>
      <c r="E58" s="26"/>
      <c r="F58" s="26"/>
      <c r="G58" s="26"/>
      <c r="H58" s="26"/>
    </row>
    <row r="59" spans="1:8" x14ac:dyDescent="0.25">
      <c r="A59" s="26"/>
      <c r="B59" s="26"/>
      <c r="C59" s="26"/>
      <c r="D59" s="26"/>
      <c r="E59" s="26"/>
      <c r="F59" s="26"/>
      <c r="G59" s="26"/>
      <c r="H59" s="26"/>
    </row>
    <row r="60" spans="1:8" x14ac:dyDescent="0.25">
      <c r="A60" s="26"/>
      <c r="B60" s="26"/>
      <c r="C60" s="26"/>
      <c r="D60" s="26"/>
      <c r="E60" s="26"/>
      <c r="F60" s="26"/>
      <c r="G60" s="26"/>
      <c r="H60" s="26"/>
    </row>
    <row r="61" spans="1:8" x14ac:dyDescent="0.25">
      <c r="A61" s="26"/>
      <c r="B61" s="26"/>
      <c r="C61" s="26"/>
      <c r="D61" s="26"/>
      <c r="E61" s="26"/>
      <c r="F61" s="26"/>
      <c r="G61" s="26"/>
      <c r="H61" s="26"/>
    </row>
    <row r="62" spans="1:8" x14ac:dyDescent="0.25">
      <c r="A62" s="26"/>
      <c r="B62" s="26"/>
      <c r="C62" s="26"/>
      <c r="D62" s="26"/>
      <c r="E62" s="26"/>
      <c r="F62" s="26"/>
      <c r="G62" s="26"/>
      <c r="H62" s="26"/>
    </row>
    <row r="63" spans="1:8" x14ac:dyDescent="0.25">
      <c r="A63" s="26"/>
      <c r="B63" s="26"/>
      <c r="C63" s="26"/>
      <c r="D63" s="26"/>
      <c r="E63" s="26"/>
      <c r="F63" s="26"/>
      <c r="G63" s="26"/>
      <c r="H63" s="26"/>
    </row>
    <row r="64" spans="1:8" x14ac:dyDescent="0.25">
      <c r="A64" s="26"/>
      <c r="B64" s="26"/>
      <c r="C64" s="26"/>
      <c r="D64" s="26"/>
      <c r="E64" s="26"/>
      <c r="F64" s="26"/>
      <c r="G64" s="26"/>
      <c r="H64" s="26"/>
    </row>
    <row r="65" spans="1:8" x14ac:dyDescent="0.25">
      <c r="A65" s="26"/>
      <c r="B65" s="26"/>
      <c r="C65" s="26"/>
      <c r="D65" s="26"/>
      <c r="E65" s="26"/>
      <c r="F65" s="26"/>
      <c r="G65" s="26"/>
      <c r="H65" s="26"/>
    </row>
    <row r="66" spans="1:8" x14ac:dyDescent="0.25">
      <c r="A66" s="26"/>
      <c r="B66" s="26"/>
      <c r="C66" s="26"/>
      <c r="D66" s="26"/>
      <c r="E66" s="26"/>
      <c r="F66" s="26"/>
      <c r="G66" s="26"/>
      <c r="H66" s="26"/>
    </row>
    <row r="67" spans="1:8" x14ac:dyDescent="0.25">
      <c r="A67" s="26"/>
      <c r="B67" s="26"/>
      <c r="C67" s="26"/>
      <c r="D67" s="26"/>
      <c r="E67" s="26"/>
      <c r="F67" s="26"/>
      <c r="G67" s="26"/>
      <c r="H67" s="26"/>
    </row>
    <row r="68" spans="1:8" x14ac:dyDescent="0.25">
      <c r="A68" s="26"/>
      <c r="B68" s="26"/>
      <c r="C68" s="26"/>
      <c r="D68" s="26"/>
      <c r="E68" s="26"/>
      <c r="F68" s="26"/>
      <c r="G68" s="26"/>
      <c r="H68" s="26"/>
    </row>
    <row r="69" spans="1:8" x14ac:dyDescent="0.25">
      <c r="A69" s="26"/>
      <c r="B69" s="26"/>
      <c r="C69" s="26"/>
      <c r="D69" s="26"/>
      <c r="E69" s="26"/>
      <c r="F69" s="26"/>
      <c r="G69" s="26"/>
      <c r="H69" s="26"/>
    </row>
    <row r="70" spans="1:8" x14ac:dyDescent="0.25">
      <c r="A70" s="26"/>
      <c r="B70" s="26"/>
      <c r="C70" s="26"/>
      <c r="D70" s="26"/>
      <c r="E70" s="26"/>
      <c r="F70" s="26"/>
      <c r="G70" s="26"/>
      <c r="H70" s="26"/>
    </row>
    <row r="71" spans="1:8" x14ac:dyDescent="0.25">
      <c r="A71" s="26"/>
      <c r="B71" s="26"/>
      <c r="C71" s="26"/>
      <c r="D71" s="26"/>
      <c r="E71" s="26"/>
      <c r="F71" s="26"/>
      <c r="G71" s="26"/>
      <c r="H71" s="26"/>
    </row>
    <row r="72" spans="1:8" x14ac:dyDescent="0.25">
      <c r="A72" s="26"/>
      <c r="B72" s="26"/>
      <c r="C72" s="26"/>
      <c r="D72" s="26"/>
      <c r="E72" s="26"/>
      <c r="F72" s="26"/>
      <c r="G72" s="26"/>
      <c r="H72" s="26"/>
    </row>
    <row r="73" spans="1:8" x14ac:dyDescent="0.25">
      <c r="A73" s="26"/>
      <c r="B73" s="26"/>
      <c r="C73" s="26"/>
      <c r="D73" s="26"/>
      <c r="E73" s="26"/>
      <c r="F73" s="26"/>
      <c r="G73" s="26"/>
      <c r="H73" s="26"/>
    </row>
    <row r="74" spans="1:8" x14ac:dyDescent="0.25">
      <c r="A74" s="26"/>
      <c r="B74" s="26"/>
      <c r="C74" s="26"/>
      <c r="D74" s="26"/>
      <c r="E74" s="26"/>
      <c r="F74" s="26"/>
      <c r="G74" s="26"/>
      <c r="H74" s="26"/>
    </row>
    <row r="75" spans="1:8" x14ac:dyDescent="0.25">
      <c r="A75" s="26"/>
      <c r="B75" s="26"/>
      <c r="C75" s="26"/>
      <c r="D75" s="26"/>
      <c r="E75" s="26"/>
      <c r="F75" s="26"/>
      <c r="G75" s="26"/>
      <c r="H75" s="26"/>
    </row>
    <row r="76" spans="1:8" x14ac:dyDescent="0.25">
      <c r="A76" s="26"/>
      <c r="B76" s="26"/>
      <c r="C76" s="26"/>
      <c r="D76" s="26"/>
      <c r="E76" s="26"/>
      <c r="F76" s="26"/>
      <c r="G76" s="26"/>
      <c r="H76" s="26"/>
    </row>
    <row r="77" spans="1:8" x14ac:dyDescent="0.25">
      <c r="A77" s="26"/>
      <c r="B77" s="26"/>
      <c r="C77" s="26"/>
      <c r="D77" s="26"/>
      <c r="E77" s="26"/>
      <c r="F77" s="26"/>
      <c r="G77" s="26"/>
      <c r="H77" s="26"/>
    </row>
    <row r="78" spans="1:8" x14ac:dyDescent="0.25">
      <c r="A78" s="26"/>
      <c r="B78" s="26"/>
      <c r="C78" s="26"/>
      <c r="D78" s="26"/>
      <c r="E78" s="26"/>
      <c r="F78" s="26"/>
      <c r="G78" s="26"/>
      <c r="H78" s="26"/>
    </row>
    <row r="79" spans="1:8" x14ac:dyDescent="0.25">
      <c r="A79" s="26"/>
      <c r="B79" s="26"/>
      <c r="C79" s="26"/>
      <c r="D79" s="26"/>
      <c r="E79" s="26"/>
      <c r="F79" s="26"/>
      <c r="G79" s="26"/>
      <c r="H79" s="26"/>
    </row>
    <row r="80" spans="1:8" x14ac:dyDescent="0.25">
      <c r="A80" s="26"/>
      <c r="B80" s="26"/>
      <c r="C80" s="26"/>
      <c r="D80" s="26"/>
      <c r="E80" s="26"/>
      <c r="F80" s="26"/>
      <c r="G80" s="26"/>
      <c r="H80" s="26"/>
    </row>
    <row r="81" spans="1:8" x14ac:dyDescent="0.25">
      <c r="A81" s="26"/>
      <c r="B81" s="26"/>
      <c r="C81" s="26"/>
      <c r="D81" s="26"/>
      <c r="E81" s="26"/>
      <c r="F81" s="26"/>
      <c r="G81" s="26"/>
      <c r="H81" s="26"/>
    </row>
    <row r="82" spans="1:8" x14ac:dyDescent="0.25">
      <c r="A82" s="26"/>
      <c r="B82" s="26"/>
      <c r="C82" s="26"/>
      <c r="D82" s="26"/>
      <c r="E82" s="26"/>
      <c r="F82" s="26"/>
      <c r="G82" s="26"/>
      <c r="H82" s="26"/>
    </row>
    <row r="83" spans="1:8" x14ac:dyDescent="0.25">
      <c r="B83" s="26"/>
      <c r="C83" s="26"/>
      <c r="D83" s="26"/>
      <c r="E83" s="26"/>
      <c r="F83" s="26"/>
      <c r="G83" s="26"/>
      <c r="H83" s="26"/>
    </row>
  </sheetData>
  <mergeCells count="9">
    <mergeCell ref="A49:B49"/>
    <mergeCell ref="A24:B24"/>
    <mergeCell ref="A25:A29"/>
    <mergeCell ref="A40:A42"/>
    <mergeCell ref="D1:H1"/>
    <mergeCell ref="A2:A3"/>
    <mergeCell ref="A4:B4"/>
    <mergeCell ref="A11:B11"/>
    <mergeCell ref="A20:B20"/>
  </mergeCells>
  <pageMargins left="0.39370078740157483" right="0" top="0.39370078740157483" bottom="0.19685039370078741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4" zoomScaleNormal="84" workbookViewId="0">
      <selection activeCell="B3" sqref="B3"/>
    </sheetView>
  </sheetViews>
  <sheetFormatPr defaultRowHeight="15" x14ac:dyDescent="0.25"/>
  <cols>
    <col min="1" max="1" width="11.7109375" customWidth="1"/>
    <col min="2" max="2" width="27.7109375" customWidth="1"/>
    <col min="3" max="6" width="7.7109375" customWidth="1"/>
    <col min="7" max="7" width="10.28515625" customWidth="1"/>
    <col min="8" max="8" width="7.7109375" customWidth="1"/>
  </cols>
  <sheetData>
    <row r="1" spans="1:8" s="177" customFormat="1" ht="26.1" customHeight="1" x14ac:dyDescent="0.2">
      <c r="A1" s="141" t="s">
        <v>0</v>
      </c>
      <c r="B1" s="28"/>
      <c r="C1" s="110" t="s">
        <v>66</v>
      </c>
      <c r="D1" s="423" t="s">
        <v>66</v>
      </c>
      <c r="E1" s="424"/>
      <c r="F1" s="424"/>
      <c r="G1" s="424"/>
      <c r="H1" s="425"/>
    </row>
    <row r="2" spans="1:8" s="177" customFormat="1" ht="38.1" customHeight="1" x14ac:dyDescent="0.2">
      <c r="A2" s="421" t="s">
        <v>16</v>
      </c>
      <c r="B2" s="113" t="s">
        <v>1</v>
      </c>
      <c r="C2" s="5" t="s">
        <v>18</v>
      </c>
      <c r="D2" s="114" t="s">
        <v>24</v>
      </c>
      <c r="E2" s="114" t="s">
        <v>25</v>
      </c>
      <c r="F2" s="114" t="s">
        <v>21</v>
      </c>
      <c r="G2" s="114" t="s">
        <v>22</v>
      </c>
      <c r="H2" s="115" t="s">
        <v>28</v>
      </c>
    </row>
    <row r="3" spans="1:8" ht="15" customHeight="1" x14ac:dyDescent="0.3">
      <c r="A3" s="421"/>
      <c r="B3" s="267" t="s">
        <v>325</v>
      </c>
      <c r="C3" s="249"/>
      <c r="D3" s="250"/>
      <c r="E3" s="250"/>
      <c r="F3" s="250"/>
      <c r="G3" s="250"/>
      <c r="H3" s="251"/>
    </row>
    <row r="4" spans="1:8" ht="15" customHeight="1" x14ac:dyDescent="0.25">
      <c r="A4" s="427" t="s">
        <v>2</v>
      </c>
      <c r="B4" s="437"/>
      <c r="C4" s="306"/>
      <c r="D4" s="307"/>
      <c r="E4" s="307"/>
      <c r="F4" s="307"/>
      <c r="G4" s="308"/>
      <c r="H4" s="307"/>
    </row>
    <row r="5" spans="1:8" ht="33" customHeight="1" x14ac:dyDescent="0.25">
      <c r="A5" s="362" t="s">
        <v>139</v>
      </c>
      <c r="B5" s="365" t="s">
        <v>138</v>
      </c>
      <c r="C5" s="327">
        <v>30</v>
      </c>
      <c r="D5" s="327">
        <v>7.26</v>
      </c>
      <c r="E5" s="327">
        <v>4.5599999999999996</v>
      </c>
      <c r="F5" s="327">
        <v>0</v>
      </c>
      <c r="G5" s="327">
        <v>70.2</v>
      </c>
      <c r="H5" s="361">
        <v>0</v>
      </c>
    </row>
    <row r="6" spans="1:8" ht="24" customHeight="1" x14ac:dyDescent="0.25">
      <c r="A6" s="108" t="s">
        <v>281</v>
      </c>
      <c r="B6" s="338" t="s">
        <v>280</v>
      </c>
      <c r="C6" s="395" t="s">
        <v>279</v>
      </c>
      <c r="D6" s="333">
        <v>19.38</v>
      </c>
      <c r="E6" s="327">
        <v>12.96</v>
      </c>
      <c r="F6" s="327">
        <v>12.96</v>
      </c>
      <c r="G6" s="327">
        <v>315.68</v>
      </c>
      <c r="H6" s="327">
        <v>0.12</v>
      </c>
    </row>
    <row r="7" spans="1:8" ht="21.95" customHeight="1" x14ac:dyDescent="0.25">
      <c r="A7" s="108" t="s">
        <v>142</v>
      </c>
      <c r="B7" s="347" t="s">
        <v>141</v>
      </c>
      <c r="C7" s="344">
        <v>200</v>
      </c>
      <c r="D7" s="327">
        <v>1.5</v>
      </c>
      <c r="E7" s="327">
        <v>1.4</v>
      </c>
      <c r="F7" s="327">
        <v>8.6</v>
      </c>
      <c r="G7" s="327">
        <v>52.9</v>
      </c>
      <c r="H7" s="327">
        <v>0.2</v>
      </c>
    </row>
    <row r="8" spans="1:8" ht="24" customHeight="1" x14ac:dyDescent="0.25">
      <c r="A8" s="350" t="s">
        <v>282</v>
      </c>
      <c r="B8" s="347" t="s">
        <v>7</v>
      </c>
      <c r="C8" s="351">
        <v>20</v>
      </c>
      <c r="D8" s="327">
        <v>1.1200000000000001</v>
      </c>
      <c r="E8" s="327">
        <v>0.16</v>
      </c>
      <c r="F8" s="327">
        <v>7.84</v>
      </c>
      <c r="G8" s="333">
        <v>47</v>
      </c>
      <c r="H8" s="333">
        <v>0</v>
      </c>
    </row>
    <row r="9" spans="1:8" ht="15" customHeight="1" x14ac:dyDescent="0.3">
      <c r="A9" s="255"/>
      <c r="B9" s="309" t="s">
        <v>17</v>
      </c>
      <c r="C9" s="278"/>
      <c r="D9" s="269">
        <f>SUM(D5:D8)</f>
        <v>29.26</v>
      </c>
      <c r="E9" s="269">
        <f>SUM(E5:E8)</f>
        <v>19.079999999999998</v>
      </c>
      <c r="F9" s="269">
        <f>SUM(F5:F8)</f>
        <v>29.400000000000002</v>
      </c>
      <c r="G9" s="270">
        <f>SUM(G5:G8)</f>
        <v>485.78</v>
      </c>
      <c r="H9" s="269">
        <f>SUM(H5:H8)</f>
        <v>0.32</v>
      </c>
    </row>
    <row r="10" spans="1:8" ht="15" customHeight="1" x14ac:dyDescent="0.3">
      <c r="A10" s="445" t="s">
        <v>13</v>
      </c>
      <c r="B10" s="446"/>
      <c r="C10" s="257"/>
      <c r="D10" s="258"/>
      <c r="E10" s="258"/>
      <c r="F10" s="258"/>
      <c r="G10" s="259"/>
      <c r="H10" s="258" t="s">
        <v>4</v>
      </c>
    </row>
    <row r="11" spans="1:8" ht="24" customHeight="1" x14ac:dyDescent="0.25">
      <c r="A11" s="360" t="s">
        <v>315</v>
      </c>
      <c r="B11" s="325" t="s">
        <v>51</v>
      </c>
      <c r="C11" s="326">
        <v>60</v>
      </c>
      <c r="D11" s="333">
        <v>0.42</v>
      </c>
      <c r="E11" s="333">
        <v>6.06</v>
      </c>
      <c r="F11" s="333">
        <v>1.2</v>
      </c>
      <c r="G11" s="333">
        <v>55.2</v>
      </c>
      <c r="H11" s="333">
        <v>3</v>
      </c>
    </row>
    <row r="12" spans="1:8" ht="36" customHeight="1" x14ac:dyDescent="0.25">
      <c r="A12" s="108" t="s">
        <v>241</v>
      </c>
      <c r="B12" s="347" t="s">
        <v>242</v>
      </c>
      <c r="C12" s="351" t="s">
        <v>243</v>
      </c>
      <c r="D12" s="327">
        <v>2.16</v>
      </c>
      <c r="E12" s="327">
        <v>2.2799999999999998</v>
      </c>
      <c r="F12" s="327">
        <v>15.05</v>
      </c>
      <c r="G12" s="327">
        <v>89</v>
      </c>
      <c r="H12" s="327">
        <v>6.6</v>
      </c>
    </row>
    <row r="13" spans="1:8" ht="24" customHeight="1" x14ac:dyDescent="0.25">
      <c r="A13" s="108" t="s">
        <v>220</v>
      </c>
      <c r="B13" s="390" t="s">
        <v>133</v>
      </c>
      <c r="C13" s="396">
        <v>140</v>
      </c>
      <c r="D13" s="397">
        <v>14</v>
      </c>
      <c r="E13" s="397">
        <v>7</v>
      </c>
      <c r="F13" s="397">
        <v>4</v>
      </c>
      <c r="G13" s="397">
        <v>136</v>
      </c>
      <c r="H13" s="397">
        <v>2</v>
      </c>
    </row>
    <row r="14" spans="1:8" ht="21.95" customHeight="1" x14ac:dyDescent="0.25">
      <c r="A14" s="108" t="s">
        <v>221</v>
      </c>
      <c r="B14" s="347" t="s">
        <v>11</v>
      </c>
      <c r="C14" s="326">
        <v>150</v>
      </c>
      <c r="D14" s="327">
        <v>4.72</v>
      </c>
      <c r="E14" s="327">
        <v>8.06</v>
      </c>
      <c r="F14" s="327">
        <v>43.2</v>
      </c>
      <c r="G14" s="327">
        <v>264.39999999999998</v>
      </c>
      <c r="H14" s="327">
        <v>0</v>
      </c>
    </row>
    <row r="15" spans="1:8" ht="21.95" customHeight="1" x14ac:dyDescent="0.25">
      <c r="A15" s="108" t="s">
        <v>144</v>
      </c>
      <c r="B15" s="347" t="s">
        <v>143</v>
      </c>
      <c r="C15" s="326">
        <v>200</v>
      </c>
      <c r="D15" s="327">
        <v>0.3</v>
      </c>
      <c r="E15" s="327">
        <v>0</v>
      </c>
      <c r="F15" s="327">
        <v>10.5</v>
      </c>
      <c r="G15" s="327">
        <v>43.1</v>
      </c>
      <c r="H15" s="327">
        <v>0.8</v>
      </c>
    </row>
    <row r="16" spans="1:8" ht="24" customHeight="1" x14ac:dyDescent="0.25">
      <c r="A16" s="350" t="s">
        <v>264</v>
      </c>
      <c r="B16" s="347" t="s">
        <v>7</v>
      </c>
      <c r="C16" s="367">
        <v>70</v>
      </c>
      <c r="D16" s="327">
        <v>2.94</v>
      </c>
      <c r="E16" s="327">
        <v>0.42</v>
      </c>
      <c r="F16" s="327">
        <v>20.58</v>
      </c>
      <c r="G16" s="327">
        <v>123</v>
      </c>
      <c r="H16" s="327">
        <v>0</v>
      </c>
    </row>
    <row r="17" spans="1:9" ht="24" customHeight="1" x14ac:dyDescent="0.25">
      <c r="A17" s="350" t="s">
        <v>265</v>
      </c>
      <c r="B17" s="347" t="s">
        <v>3</v>
      </c>
      <c r="C17" s="351">
        <v>60</v>
      </c>
      <c r="D17" s="327">
        <v>1.84</v>
      </c>
      <c r="E17" s="327">
        <v>0.48</v>
      </c>
      <c r="F17" s="327">
        <v>13.36</v>
      </c>
      <c r="G17" s="327">
        <v>69.599999999999994</v>
      </c>
      <c r="H17" s="327">
        <v>0</v>
      </c>
    </row>
    <row r="18" spans="1:9" ht="15" customHeight="1" x14ac:dyDescent="0.3">
      <c r="A18" s="260"/>
      <c r="B18" s="277" t="s">
        <v>17</v>
      </c>
      <c r="C18" s="278"/>
      <c r="D18" s="269">
        <v>48.94</v>
      </c>
      <c r="E18" s="269">
        <v>40.42</v>
      </c>
      <c r="F18" s="269">
        <v>90.11</v>
      </c>
      <c r="G18" s="270">
        <v>692.4</v>
      </c>
      <c r="H18" s="269">
        <f>SUM(H11:H17)</f>
        <v>12.4</v>
      </c>
    </row>
    <row r="19" spans="1:9" ht="15" customHeight="1" x14ac:dyDescent="0.3">
      <c r="A19" s="445" t="s">
        <v>5</v>
      </c>
      <c r="B19" s="446"/>
      <c r="C19" s="261"/>
      <c r="D19" s="262"/>
      <c r="E19" s="262"/>
      <c r="F19" s="262"/>
      <c r="G19" s="263"/>
      <c r="H19" s="262"/>
    </row>
    <row r="20" spans="1:9" ht="21.95" customHeight="1" x14ac:dyDescent="0.25">
      <c r="A20" s="362" t="s">
        <v>316</v>
      </c>
      <c r="B20" s="390" t="s">
        <v>54</v>
      </c>
      <c r="C20" s="344">
        <v>200</v>
      </c>
      <c r="D20" s="327">
        <v>0.7</v>
      </c>
      <c r="E20" s="327">
        <v>0.3</v>
      </c>
      <c r="F20" s="327">
        <v>22.8</v>
      </c>
      <c r="G20" s="327">
        <v>97</v>
      </c>
      <c r="H20" s="327">
        <v>70</v>
      </c>
    </row>
    <row r="21" spans="1:9" s="177" customFormat="1" ht="23.25" customHeight="1" x14ac:dyDescent="0.2">
      <c r="A21" s="108" t="s">
        <v>223</v>
      </c>
      <c r="B21" s="338" t="s">
        <v>222</v>
      </c>
      <c r="C21" s="341">
        <v>115</v>
      </c>
      <c r="D21" s="327">
        <v>11.9</v>
      </c>
      <c r="E21" s="327">
        <v>12.2</v>
      </c>
      <c r="F21" s="327">
        <v>71.8</v>
      </c>
      <c r="G21" s="327">
        <v>345</v>
      </c>
      <c r="H21" s="327">
        <v>1.5</v>
      </c>
    </row>
    <row r="22" spans="1:9" ht="15" customHeight="1" x14ac:dyDescent="0.3">
      <c r="A22" s="260"/>
      <c r="B22" s="277" t="s">
        <v>17</v>
      </c>
      <c r="C22" s="278"/>
      <c r="D22" s="269">
        <f>SUM(D20:D21)</f>
        <v>12.6</v>
      </c>
      <c r="E22" s="269">
        <f>SUM(E20:E21)</f>
        <v>12.5</v>
      </c>
      <c r="F22" s="269">
        <f>SUM(F20:F21)</f>
        <v>94.6</v>
      </c>
      <c r="G22" s="270">
        <f>SUM(G20:G21)</f>
        <v>442</v>
      </c>
      <c r="H22" s="269">
        <f>SUM(H20:H21)</f>
        <v>71.5</v>
      </c>
    </row>
    <row r="23" spans="1:9" ht="9.9499999999999993" customHeight="1" x14ac:dyDescent="0.25">
      <c r="A23" s="289"/>
      <c r="B23" s="253"/>
      <c r="C23" s="254"/>
      <c r="D23" s="252"/>
      <c r="E23" s="252"/>
      <c r="F23" s="252"/>
      <c r="G23" s="252"/>
      <c r="H23" s="252"/>
    </row>
    <row r="24" spans="1:9" ht="14.25" customHeight="1" x14ac:dyDescent="0.3">
      <c r="A24" s="264"/>
      <c r="B24" s="280" t="s">
        <v>283</v>
      </c>
      <c r="C24" s="256"/>
      <c r="D24" s="269">
        <v>95.75</v>
      </c>
      <c r="E24" s="269">
        <v>76.56</v>
      </c>
      <c r="F24" s="269">
        <v>200.05</v>
      </c>
      <c r="G24" s="270">
        <v>1623</v>
      </c>
      <c r="H24" s="268">
        <v>19.8</v>
      </c>
      <c r="I24" s="26"/>
    </row>
    <row r="25" spans="1:9" x14ac:dyDescent="0.25">
      <c r="B25" s="26"/>
      <c r="C25" s="26"/>
      <c r="D25" s="26"/>
      <c r="E25" s="98"/>
      <c r="F25" s="26"/>
      <c r="G25" s="26"/>
      <c r="H25" s="26"/>
      <c r="I25" s="26"/>
    </row>
    <row r="26" spans="1:9" hidden="1" x14ac:dyDescent="0.25"/>
  </sheetData>
  <mergeCells count="5">
    <mergeCell ref="A19:B19"/>
    <mergeCell ref="A4:B4"/>
    <mergeCell ref="A10:B10"/>
    <mergeCell ref="D1:H1"/>
    <mergeCell ref="A2:A3"/>
  </mergeCells>
  <pageMargins left="0.39370078740157483" right="0" top="0.39370078740157483" bottom="0.19685039370078741" header="0" footer="0"/>
  <pageSetup paperSize="8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zoomScale="90" zoomScaleNormal="90" workbookViewId="0">
      <selection activeCell="B3" sqref="B3"/>
    </sheetView>
  </sheetViews>
  <sheetFormatPr defaultRowHeight="15" x14ac:dyDescent="0.25"/>
  <cols>
    <col min="1" max="1" width="11.7109375" customWidth="1"/>
    <col min="2" max="2" width="30.7109375" customWidth="1"/>
    <col min="3" max="7" width="9.7109375" customWidth="1"/>
    <col min="8" max="8" width="7.28515625" customWidth="1"/>
  </cols>
  <sheetData>
    <row r="1" spans="1:8" ht="37.5" customHeight="1" x14ac:dyDescent="0.25">
      <c r="A1" s="141" t="s">
        <v>0</v>
      </c>
      <c r="B1" s="28"/>
      <c r="C1" s="110" t="s">
        <v>66</v>
      </c>
      <c r="D1" s="436" t="s">
        <v>66</v>
      </c>
      <c r="E1" s="436"/>
      <c r="F1" s="436"/>
      <c r="G1" s="436"/>
      <c r="H1" s="436"/>
    </row>
    <row r="2" spans="1:8" ht="38.25" x14ac:dyDescent="0.25">
      <c r="A2" s="421" t="s">
        <v>16</v>
      </c>
      <c r="B2" s="113" t="s">
        <v>1</v>
      </c>
      <c r="C2" s="5" t="s">
        <v>18</v>
      </c>
      <c r="D2" s="114" t="s">
        <v>24</v>
      </c>
      <c r="E2" s="114" t="s">
        <v>25</v>
      </c>
      <c r="F2" s="114" t="s">
        <v>21</v>
      </c>
      <c r="G2" s="114" t="s">
        <v>22</v>
      </c>
      <c r="H2" s="115" t="s">
        <v>28</v>
      </c>
    </row>
    <row r="3" spans="1:8" x14ac:dyDescent="0.25">
      <c r="A3" s="421"/>
      <c r="B3" s="33" t="s">
        <v>326</v>
      </c>
      <c r="C3" s="288"/>
      <c r="D3" s="1"/>
      <c r="E3" s="1"/>
      <c r="F3" s="1"/>
      <c r="G3" s="1"/>
      <c r="H3" s="34"/>
    </row>
    <row r="4" spans="1:8" ht="16.5" x14ac:dyDescent="0.25">
      <c r="A4" s="416" t="s">
        <v>2</v>
      </c>
      <c r="B4" s="417"/>
      <c r="C4" s="304"/>
      <c r="D4" s="311"/>
      <c r="E4" s="311"/>
      <c r="F4" s="311"/>
      <c r="G4" s="312"/>
      <c r="H4" s="311"/>
    </row>
    <row r="5" spans="1:8" ht="39" hidden="1" customHeight="1" x14ac:dyDescent="0.25">
      <c r="A5" s="157"/>
      <c r="B5" s="13"/>
      <c r="C5" s="14"/>
      <c r="D5" s="52"/>
      <c r="E5" s="52"/>
      <c r="F5" s="52"/>
      <c r="G5" s="52"/>
      <c r="H5" s="52"/>
    </row>
    <row r="6" spans="1:8" ht="24" customHeight="1" x14ac:dyDescent="0.25">
      <c r="A6" s="108" t="s">
        <v>147</v>
      </c>
      <c r="B6" s="347" t="s">
        <v>149</v>
      </c>
      <c r="C6" s="341">
        <v>40</v>
      </c>
      <c r="D6" s="327">
        <v>1.2</v>
      </c>
      <c r="E6" s="327">
        <v>4.2</v>
      </c>
      <c r="F6" s="327">
        <v>20.399999999999999</v>
      </c>
      <c r="G6" s="398">
        <v>124</v>
      </c>
      <c r="H6" s="327">
        <v>0.1</v>
      </c>
    </row>
    <row r="7" spans="1:8" ht="24" customHeight="1" x14ac:dyDescent="0.25">
      <c r="A7" s="108" t="s">
        <v>182</v>
      </c>
      <c r="B7" s="347" t="s">
        <v>181</v>
      </c>
      <c r="C7" s="326">
        <v>100</v>
      </c>
      <c r="D7" s="399">
        <v>10.72</v>
      </c>
      <c r="E7" s="399">
        <v>5.76</v>
      </c>
      <c r="F7" s="399">
        <v>2.48</v>
      </c>
      <c r="G7" s="399">
        <v>103.2</v>
      </c>
      <c r="H7" s="400">
        <v>0.96</v>
      </c>
    </row>
    <row r="8" spans="1:8" ht="21.95" customHeight="1" x14ac:dyDescent="0.25">
      <c r="A8" s="108" t="s">
        <v>285</v>
      </c>
      <c r="B8" s="347" t="s">
        <v>224</v>
      </c>
      <c r="C8" s="326">
        <v>120</v>
      </c>
      <c r="D8" s="327">
        <v>1.9</v>
      </c>
      <c r="E8" s="327">
        <v>4.9000000000000004</v>
      </c>
      <c r="F8" s="327">
        <v>12.7</v>
      </c>
      <c r="G8" s="327">
        <v>102</v>
      </c>
      <c r="H8" s="327">
        <v>13.9</v>
      </c>
    </row>
    <row r="9" spans="1:8" ht="21.95" customHeight="1" x14ac:dyDescent="0.25">
      <c r="A9" s="362" t="s">
        <v>146</v>
      </c>
      <c r="B9" s="365" t="s">
        <v>284</v>
      </c>
      <c r="C9" s="341">
        <v>200</v>
      </c>
      <c r="D9" s="327">
        <v>0.2</v>
      </c>
      <c r="E9" s="327">
        <v>0</v>
      </c>
      <c r="F9" s="327">
        <v>12.5</v>
      </c>
      <c r="G9" s="327">
        <v>50.7</v>
      </c>
      <c r="H9" s="327">
        <v>12</v>
      </c>
    </row>
    <row r="10" spans="1:8" ht="24" customHeight="1" x14ac:dyDescent="0.25">
      <c r="A10" s="350" t="s">
        <v>282</v>
      </c>
      <c r="B10" s="347" t="s">
        <v>7</v>
      </c>
      <c r="C10" s="351">
        <v>20</v>
      </c>
      <c r="D10" s="327">
        <v>1.1200000000000001</v>
      </c>
      <c r="E10" s="327">
        <v>0.16</v>
      </c>
      <c r="F10" s="327">
        <v>7.84</v>
      </c>
      <c r="G10" s="327">
        <v>47</v>
      </c>
      <c r="H10" s="361">
        <v>0</v>
      </c>
    </row>
    <row r="11" spans="1:8" ht="21.95" customHeight="1" x14ac:dyDescent="0.25">
      <c r="A11" s="362" t="s">
        <v>253</v>
      </c>
      <c r="B11" s="347" t="s">
        <v>254</v>
      </c>
      <c r="C11" s="333">
        <v>185</v>
      </c>
      <c r="D11" s="333">
        <v>0.64</v>
      </c>
      <c r="E11" s="333">
        <v>0.6</v>
      </c>
      <c r="F11" s="333">
        <v>15.68</v>
      </c>
      <c r="G11" s="333">
        <v>75.2</v>
      </c>
      <c r="H11" s="333">
        <v>16</v>
      </c>
    </row>
    <row r="12" spans="1:8" ht="15" customHeight="1" x14ac:dyDescent="0.25">
      <c r="A12" s="75"/>
      <c r="B12" s="277" t="s">
        <v>17</v>
      </c>
      <c r="C12" s="310"/>
      <c r="D12" s="269">
        <f>SUM(D6:D11)</f>
        <v>15.780000000000001</v>
      </c>
      <c r="E12" s="269">
        <f>SUM(E6:E11)</f>
        <v>15.620000000000001</v>
      </c>
      <c r="F12" s="269">
        <f>SUM(F6:F11)</f>
        <v>71.599999999999994</v>
      </c>
      <c r="G12" s="270">
        <v>518.13</v>
      </c>
      <c r="H12" s="269">
        <f>SUM(H6:H11)</f>
        <v>42.96</v>
      </c>
    </row>
    <row r="13" spans="1:8" ht="15" customHeight="1" x14ac:dyDescent="0.25">
      <c r="A13" s="452" t="s">
        <v>13</v>
      </c>
      <c r="B13" s="453"/>
      <c r="C13" s="16"/>
      <c r="D13" s="159"/>
      <c r="E13" s="159"/>
      <c r="F13" s="159"/>
      <c r="G13" s="160"/>
      <c r="H13" s="159" t="s">
        <v>4</v>
      </c>
    </row>
    <row r="14" spans="1:8" ht="24" customHeight="1" x14ac:dyDescent="0.25">
      <c r="A14" s="108" t="s">
        <v>151</v>
      </c>
      <c r="B14" s="347" t="s">
        <v>244</v>
      </c>
      <c r="C14" s="326">
        <v>60</v>
      </c>
      <c r="D14" s="327">
        <v>5.31</v>
      </c>
      <c r="E14" s="327">
        <v>4.5</v>
      </c>
      <c r="F14" s="327">
        <v>69</v>
      </c>
      <c r="G14" s="327">
        <v>1.5</v>
      </c>
      <c r="H14" s="327">
        <v>1.5</v>
      </c>
    </row>
    <row r="15" spans="1:8" ht="27" customHeight="1" x14ac:dyDescent="0.25">
      <c r="A15" s="108" t="s">
        <v>245</v>
      </c>
      <c r="B15" s="390" t="s">
        <v>286</v>
      </c>
      <c r="C15" s="396">
        <v>200</v>
      </c>
      <c r="D15" s="361">
        <v>6.75</v>
      </c>
      <c r="E15" s="361">
        <v>3.31</v>
      </c>
      <c r="F15" s="361">
        <v>10.39</v>
      </c>
      <c r="G15" s="361">
        <v>133</v>
      </c>
      <c r="H15" s="361">
        <v>8.32</v>
      </c>
    </row>
    <row r="16" spans="1:8" ht="24" customHeight="1" x14ac:dyDescent="0.25">
      <c r="A16" s="108" t="s">
        <v>317</v>
      </c>
      <c r="B16" s="371" t="s">
        <v>225</v>
      </c>
      <c r="C16" s="401">
        <v>110</v>
      </c>
      <c r="D16" s="333">
        <v>18</v>
      </c>
      <c r="E16" s="333">
        <v>13.8</v>
      </c>
      <c r="F16" s="333">
        <v>4.3</v>
      </c>
      <c r="G16" s="333">
        <v>213</v>
      </c>
      <c r="H16" s="333">
        <v>8.5</v>
      </c>
    </row>
    <row r="17" spans="1:9" ht="26.25" customHeight="1" x14ac:dyDescent="0.25">
      <c r="A17" s="108" t="s">
        <v>246</v>
      </c>
      <c r="B17" s="402" t="s">
        <v>8</v>
      </c>
      <c r="C17" s="327">
        <v>150</v>
      </c>
      <c r="D17" s="327">
        <v>5.65</v>
      </c>
      <c r="E17" s="327">
        <v>0.66</v>
      </c>
      <c r="F17" s="327">
        <v>29.05</v>
      </c>
      <c r="G17" s="327">
        <v>145</v>
      </c>
      <c r="H17" s="327">
        <v>1.2999999999999999E-2</v>
      </c>
    </row>
    <row r="18" spans="1:9" ht="25.5" customHeight="1" x14ac:dyDescent="0.25">
      <c r="A18" s="360" t="s">
        <v>154</v>
      </c>
      <c r="B18" s="359" t="s">
        <v>247</v>
      </c>
      <c r="C18" s="326">
        <v>200</v>
      </c>
      <c r="D18" s="327">
        <v>0.5</v>
      </c>
      <c r="E18" s="327">
        <v>0</v>
      </c>
      <c r="F18" s="327">
        <v>27</v>
      </c>
      <c r="G18" s="327">
        <v>110</v>
      </c>
      <c r="H18" s="327">
        <v>0.5</v>
      </c>
    </row>
    <row r="19" spans="1:9" ht="24" customHeight="1" x14ac:dyDescent="0.25">
      <c r="A19" s="350" t="s">
        <v>264</v>
      </c>
      <c r="B19" s="347" t="s">
        <v>7</v>
      </c>
      <c r="C19" s="367">
        <v>80</v>
      </c>
      <c r="D19" s="327">
        <v>2.52</v>
      </c>
      <c r="E19" s="327">
        <v>0.36</v>
      </c>
      <c r="F19" s="327">
        <v>17.64</v>
      </c>
      <c r="G19" s="327">
        <v>141</v>
      </c>
      <c r="H19" s="327">
        <v>0</v>
      </c>
    </row>
    <row r="20" spans="1:9" ht="24" customHeight="1" x14ac:dyDescent="0.25">
      <c r="A20" s="350" t="s">
        <v>265</v>
      </c>
      <c r="B20" s="347" t="s">
        <v>3</v>
      </c>
      <c r="C20" s="351">
        <v>60</v>
      </c>
      <c r="D20" s="327">
        <v>1.84</v>
      </c>
      <c r="E20" s="327">
        <v>0.48</v>
      </c>
      <c r="F20" s="327">
        <v>13.36</v>
      </c>
      <c r="G20" s="327">
        <v>69.599999999999994</v>
      </c>
      <c r="H20" s="327">
        <v>0</v>
      </c>
    </row>
    <row r="21" spans="1:9" ht="15" customHeight="1" x14ac:dyDescent="0.25">
      <c r="A21" s="75"/>
      <c r="B21" s="277" t="s">
        <v>17</v>
      </c>
      <c r="C21" s="310"/>
      <c r="D21" s="139">
        <f>SUM(D14:D20)</f>
        <v>40.570000000000007</v>
      </c>
      <c r="E21" s="139">
        <f>SUM(E14:E20)</f>
        <v>23.11</v>
      </c>
      <c r="F21" s="140">
        <f>SUM(F14:F20)</f>
        <v>170.74</v>
      </c>
      <c r="G21" s="316">
        <v>812</v>
      </c>
      <c r="H21" s="139">
        <f>SUM(H14:H20)</f>
        <v>18.833000000000002</v>
      </c>
    </row>
    <row r="22" spans="1:9" ht="15" customHeight="1" x14ac:dyDescent="0.25">
      <c r="A22" s="448" t="s">
        <v>5</v>
      </c>
      <c r="B22" s="449"/>
      <c r="C22" s="305"/>
      <c r="D22" s="161"/>
      <c r="E22" s="161"/>
      <c r="F22" s="161"/>
      <c r="G22" s="161"/>
      <c r="H22" s="161"/>
    </row>
    <row r="23" spans="1:9" ht="21.95" customHeight="1" x14ac:dyDescent="0.25">
      <c r="A23" s="323" t="s">
        <v>248</v>
      </c>
      <c r="B23" s="274" t="s">
        <v>249</v>
      </c>
      <c r="C23" s="275">
        <v>200</v>
      </c>
      <c r="D23" s="276">
        <v>0.5</v>
      </c>
      <c r="E23" s="276">
        <v>0.1</v>
      </c>
      <c r="F23" s="276">
        <v>10.1</v>
      </c>
      <c r="G23" s="276">
        <v>46</v>
      </c>
      <c r="H23" s="217">
        <v>2</v>
      </c>
    </row>
    <row r="24" spans="1:9" ht="35.25" customHeight="1" x14ac:dyDescent="0.25">
      <c r="A24" s="323" t="s">
        <v>318</v>
      </c>
      <c r="B24" s="313" t="s">
        <v>228</v>
      </c>
      <c r="C24" s="219" t="s">
        <v>250</v>
      </c>
      <c r="D24" s="273">
        <v>6.2</v>
      </c>
      <c r="E24" s="273">
        <v>6.6</v>
      </c>
      <c r="F24" s="273">
        <v>13.4</v>
      </c>
      <c r="G24" s="273">
        <v>138</v>
      </c>
      <c r="H24" s="273">
        <v>0.04</v>
      </c>
    </row>
    <row r="25" spans="1:9" ht="14.25" customHeight="1" x14ac:dyDescent="0.25">
      <c r="A25" s="75"/>
      <c r="B25" s="277" t="s">
        <v>17</v>
      </c>
      <c r="C25" s="315"/>
      <c r="D25" s="139">
        <f>SUM(D23:D24)</f>
        <v>6.7</v>
      </c>
      <c r="E25" s="139">
        <f>SUM(E23:E24)</f>
        <v>6.6999999999999993</v>
      </c>
      <c r="F25" s="139">
        <f>SUM(F23:F24)</f>
        <v>23.5</v>
      </c>
      <c r="G25" s="316">
        <v>220</v>
      </c>
      <c r="H25" s="139">
        <f>SUM(H23:H24)</f>
        <v>2.04</v>
      </c>
    </row>
    <row r="26" spans="1:9" ht="9.75" customHeight="1" x14ac:dyDescent="0.25">
      <c r="A26" s="450"/>
      <c r="B26" s="451"/>
      <c r="C26" s="305"/>
      <c r="D26" s="161"/>
      <c r="E26" s="161"/>
      <c r="F26" s="161"/>
      <c r="G26" s="161"/>
      <c r="H26" s="161"/>
    </row>
    <row r="27" spans="1:9" ht="15.75" x14ac:dyDescent="0.25">
      <c r="A27" s="213"/>
      <c r="B27" s="280" t="s">
        <v>38</v>
      </c>
      <c r="C27" s="314"/>
      <c r="D27" s="268">
        <f>D25+D21+D12</f>
        <v>63.050000000000011</v>
      </c>
      <c r="E27" s="268">
        <f>E25+E21+E12</f>
        <v>45.43</v>
      </c>
      <c r="F27" s="268">
        <f>F25+F21+F12</f>
        <v>265.84000000000003</v>
      </c>
      <c r="G27" s="268">
        <f>G25+G21+G12</f>
        <v>1550.13</v>
      </c>
      <c r="H27" s="268">
        <f>H25+H21+H12</f>
        <v>63.832999999999998</v>
      </c>
    </row>
    <row r="28" spans="1:9" x14ac:dyDescent="0.25">
      <c r="A28" s="30"/>
      <c r="B28" s="30"/>
      <c r="C28" s="30"/>
      <c r="D28" s="30"/>
      <c r="E28" s="30"/>
      <c r="F28" s="30"/>
      <c r="G28" s="30"/>
      <c r="H28" s="30"/>
    </row>
    <row r="29" spans="1:9" x14ac:dyDescent="0.25">
      <c r="A29" s="447" t="s">
        <v>185</v>
      </c>
      <c r="B29" s="447"/>
      <c r="C29" s="447"/>
      <c r="D29" s="447"/>
      <c r="E29" s="447"/>
      <c r="F29" s="447"/>
      <c r="G29" s="447"/>
      <c r="H29" s="447"/>
      <c r="I29" s="265"/>
    </row>
    <row r="30" spans="1:9" x14ac:dyDescent="0.25">
      <c r="A30" s="447"/>
      <c r="B30" s="447"/>
      <c r="C30" s="447"/>
      <c r="D30" s="447"/>
      <c r="E30" s="447"/>
      <c r="F30" s="447"/>
      <c r="G30" s="447"/>
      <c r="H30" s="447"/>
    </row>
    <row r="31" spans="1:9" x14ac:dyDescent="0.25">
      <c r="A31" s="30"/>
      <c r="B31" s="30"/>
      <c r="C31" s="30"/>
      <c r="D31" s="30"/>
      <c r="E31" s="30"/>
      <c r="F31" s="30"/>
      <c r="G31" s="30"/>
      <c r="H31" s="30"/>
    </row>
    <row r="32" spans="1:9" x14ac:dyDescent="0.25">
      <c r="A32" s="30"/>
      <c r="B32" s="30"/>
      <c r="C32" s="30"/>
      <c r="D32" s="30"/>
      <c r="E32" s="30"/>
      <c r="F32" s="30"/>
      <c r="G32" s="30"/>
      <c r="H32" s="30"/>
    </row>
    <row r="33" spans="1:8" x14ac:dyDescent="0.25">
      <c r="A33" s="30"/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30"/>
      <c r="B38" s="30"/>
      <c r="C38" s="30"/>
      <c r="D38" s="30"/>
      <c r="E38" s="30"/>
      <c r="F38" s="30"/>
      <c r="G38" s="30"/>
      <c r="H38" s="30"/>
    </row>
    <row r="39" spans="1:8" x14ac:dyDescent="0.25">
      <c r="A39" s="30"/>
      <c r="B39" s="30"/>
      <c r="C39" s="30"/>
      <c r="D39" s="30"/>
      <c r="E39" s="30"/>
      <c r="F39" s="30"/>
      <c r="G39" s="30"/>
      <c r="H39" s="30"/>
    </row>
    <row r="40" spans="1:8" x14ac:dyDescent="0.25">
      <c r="A40" s="30"/>
      <c r="B40" s="30"/>
      <c r="C40" s="30"/>
      <c r="D40" s="30"/>
      <c r="E40" s="30"/>
      <c r="F40" s="30"/>
      <c r="G40" s="30"/>
      <c r="H40" s="30"/>
    </row>
    <row r="41" spans="1:8" x14ac:dyDescent="0.25">
      <c r="A41" s="30"/>
      <c r="B41" s="30"/>
      <c r="C41" s="30"/>
      <c r="D41" s="30"/>
      <c r="E41" s="30"/>
      <c r="F41" s="30"/>
      <c r="G41" s="30"/>
      <c r="H41" s="30"/>
    </row>
    <row r="42" spans="1:8" x14ac:dyDescent="0.25">
      <c r="A42" s="30"/>
      <c r="B42" s="30"/>
      <c r="C42" s="30"/>
      <c r="D42" s="30"/>
      <c r="E42" s="30"/>
      <c r="F42" s="30"/>
      <c r="G42" s="30"/>
      <c r="H42" s="30"/>
    </row>
    <row r="43" spans="1:8" x14ac:dyDescent="0.25">
      <c r="A43" s="30"/>
      <c r="B43" s="30"/>
      <c r="C43" s="30"/>
      <c r="D43" s="30"/>
      <c r="E43" s="30"/>
      <c r="F43" s="30"/>
      <c r="G43" s="30"/>
      <c r="H43" s="30"/>
    </row>
    <row r="44" spans="1:8" x14ac:dyDescent="0.25">
      <c r="A44" s="30"/>
      <c r="B44" s="30"/>
      <c r="C44" s="30"/>
      <c r="D44" s="30"/>
      <c r="E44" s="30"/>
      <c r="F44" s="30"/>
      <c r="G44" s="30"/>
      <c r="H44" s="30"/>
    </row>
    <row r="45" spans="1:8" x14ac:dyDescent="0.25">
      <c r="A45" s="30"/>
      <c r="B45" s="30"/>
      <c r="C45" s="30"/>
      <c r="D45" s="30"/>
      <c r="E45" s="30"/>
      <c r="F45" s="30"/>
      <c r="G45" s="30"/>
      <c r="H45" s="30"/>
    </row>
    <row r="46" spans="1:8" x14ac:dyDescent="0.25">
      <c r="A46" s="30"/>
      <c r="B46" s="30"/>
      <c r="C46" s="30"/>
      <c r="D46" s="30"/>
      <c r="E46" s="30"/>
      <c r="F46" s="30"/>
      <c r="G46" s="30"/>
      <c r="H46" s="30"/>
    </row>
    <row r="47" spans="1:8" x14ac:dyDescent="0.25">
      <c r="A47" s="30"/>
      <c r="B47" s="30"/>
      <c r="C47" s="30"/>
      <c r="D47" s="30"/>
      <c r="E47" s="30"/>
      <c r="F47" s="30"/>
      <c r="G47" s="30"/>
      <c r="H47" s="30"/>
    </row>
    <row r="48" spans="1:8" x14ac:dyDescent="0.25">
      <c r="A48" s="30"/>
      <c r="B48" s="30"/>
      <c r="C48" s="30"/>
      <c r="D48" s="30"/>
      <c r="E48" s="30"/>
      <c r="F48" s="30"/>
      <c r="G48" s="30"/>
      <c r="H48" s="30"/>
    </row>
    <row r="49" spans="1:8" x14ac:dyDescent="0.25">
      <c r="A49" s="30"/>
      <c r="B49" s="30"/>
      <c r="C49" s="30"/>
      <c r="D49" s="30"/>
      <c r="E49" s="30"/>
      <c r="F49" s="30"/>
      <c r="G49" s="30"/>
      <c r="H49" s="30"/>
    </row>
    <row r="50" spans="1:8" x14ac:dyDescent="0.25">
      <c r="A50" s="30"/>
      <c r="B50" s="30"/>
      <c r="C50" s="30"/>
      <c r="D50" s="30"/>
      <c r="E50" s="30"/>
      <c r="F50" s="30"/>
      <c r="G50" s="30"/>
      <c r="H50" s="30"/>
    </row>
    <row r="51" spans="1:8" x14ac:dyDescent="0.25">
      <c r="A51" s="30"/>
      <c r="B51" s="30"/>
      <c r="C51" s="30"/>
      <c r="D51" s="30"/>
      <c r="E51" s="30"/>
      <c r="F51" s="30"/>
      <c r="G51" s="30"/>
      <c r="H51" s="30"/>
    </row>
    <row r="52" spans="1:8" x14ac:dyDescent="0.25">
      <c r="A52" s="30"/>
      <c r="B52" s="30"/>
      <c r="C52" s="30"/>
      <c r="D52" s="30"/>
      <c r="E52" s="30"/>
      <c r="F52" s="30"/>
      <c r="G52" s="30"/>
      <c r="H52" s="30"/>
    </row>
    <row r="53" spans="1:8" x14ac:dyDescent="0.25">
      <c r="A53" s="30"/>
      <c r="B53" s="30"/>
      <c r="C53" s="30"/>
      <c r="D53" s="30"/>
      <c r="E53" s="30"/>
      <c r="F53" s="30"/>
      <c r="G53" s="30"/>
      <c r="H53" s="30"/>
    </row>
    <row r="54" spans="1:8" x14ac:dyDescent="0.25">
      <c r="A54" s="30"/>
      <c r="B54" s="30"/>
      <c r="C54" s="30"/>
      <c r="D54" s="30"/>
      <c r="E54" s="30"/>
      <c r="F54" s="30"/>
      <c r="G54" s="30"/>
      <c r="H54" s="30"/>
    </row>
    <row r="55" spans="1:8" x14ac:dyDescent="0.25">
      <c r="A55" s="30"/>
      <c r="B55" s="30"/>
      <c r="C55" s="30"/>
      <c r="D55" s="30"/>
      <c r="E55" s="30"/>
      <c r="F55" s="30"/>
      <c r="G55" s="30"/>
      <c r="H55" s="30"/>
    </row>
    <row r="56" spans="1:8" x14ac:dyDescent="0.25">
      <c r="A56" s="30"/>
      <c r="B56" s="30"/>
      <c r="C56" s="30"/>
      <c r="D56" s="30"/>
      <c r="E56" s="30"/>
      <c r="F56" s="30"/>
      <c r="G56" s="30"/>
      <c r="H56" s="30"/>
    </row>
    <row r="57" spans="1:8" x14ac:dyDescent="0.25">
      <c r="A57" s="30"/>
      <c r="B57" s="30"/>
      <c r="C57" s="30"/>
      <c r="D57" s="30"/>
      <c r="E57" s="30"/>
      <c r="F57" s="30"/>
      <c r="G57" s="30"/>
      <c r="H57" s="30"/>
    </row>
    <row r="58" spans="1:8" x14ac:dyDescent="0.25">
      <c r="A58" s="30"/>
      <c r="B58" s="30"/>
      <c r="C58" s="30"/>
      <c r="D58" s="30"/>
      <c r="E58" s="30"/>
      <c r="F58" s="30"/>
      <c r="G58" s="30"/>
      <c r="H58" s="30"/>
    </row>
    <row r="59" spans="1:8" x14ac:dyDescent="0.25">
      <c r="A59" s="30"/>
      <c r="B59" s="30"/>
      <c r="C59" s="30"/>
      <c r="D59" s="30"/>
      <c r="E59" s="30"/>
      <c r="F59" s="30"/>
      <c r="G59" s="30"/>
      <c r="H59" s="30"/>
    </row>
    <row r="60" spans="1:8" x14ac:dyDescent="0.25">
      <c r="A60" s="30"/>
      <c r="B60" s="30"/>
      <c r="C60" s="30"/>
      <c r="D60" s="30"/>
      <c r="E60" s="30"/>
      <c r="F60" s="30"/>
      <c r="G60" s="30"/>
      <c r="H60" s="30"/>
    </row>
    <row r="61" spans="1:8" x14ac:dyDescent="0.25">
      <c r="A61" s="30"/>
      <c r="B61" s="30"/>
      <c r="C61" s="30"/>
      <c r="D61" s="30"/>
      <c r="E61" s="30"/>
      <c r="F61" s="30"/>
      <c r="G61" s="30"/>
      <c r="H61" s="30"/>
    </row>
    <row r="62" spans="1:8" x14ac:dyDescent="0.25">
      <c r="A62" s="30"/>
      <c r="B62" s="30"/>
      <c r="C62" s="30"/>
      <c r="D62" s="30"/>
      <c r="E62" s="30"/>
      <c r="F62" s="30"/>
      <c r="G62" s="30"/>
      <c r="H62" s="30"/>
    </row>
    <row r="63" spans="1:8" x14ac:dyDescent="0.25">
      <c r="A63" s="30"/>
      <c r="B63" s="30"/>
      <c r="C63" s="30"/>
      <c r="D63" s="30"/>
      <c r="E63" s="30"/>
      <c r="F63" s="30"/>
      <c r="G63" s="30"/>
      <c r="H63" s="30"/>
    </row>
    <row r="64" spans="1:8" x14ac:dyDescent="0.25">
      <c r="A64" s="30"/>
      <c r="B64" s="30"/>
      <c r="C64" s="30"/>
      <c r="D64" s="30"/>
      <c r="E64" s="30"/>
      <c r="F64" s="30"/>
      <c r="G64" s="30"/>
      <c r="H64" s="30"/>
    </row>
    <row r="65" spans="1:8" x14ac:dyDescent="0.25">
      <c r="A65" s="30"/>
      <c r="B65" s="30"/>
      <c r="C65" s="30"/>
      <c r="D65" s="30"/>
      <c r="E65" s="30"/>
      <c r="F65" s="30"/>
      <c r="G65" s="30"/>
      <c r="H65" s="30"/>
    </row>
    <row r="66" spans="1:8" x14ac:dyDescent="0.25">
      <c r="A66" s="30"/>
      <c r="B66" s="30"/>
      <c r="C66" s="30"/>
      <c r="D66" s="30"/>
      <c r="E66" s="30"/>
      <c r="F66" s="30"/>
      <c r="G66" s="30"/>
      <c r="H66" s="30"/>
    </row>
    <row r="67" spans="1:8" x14ac:dyDescent="0.25">
      <c r="A67" s="30"/>
      <c r="B67" s="30"/>
      <c r="C67" s="30"/>
      <c r="D67" s="30"/>
      <c r="E67" s="30"/>
      <c r="F67" s="30"/>
      <c r="G67" s="30"/>
      <c r="H67" s="30"/>
    </row>
    <row r="68" spans="1:8" x14ac:dyDescent="0.25">
      <c r="A68" s="30"/>
      <c r="B68" s="30"/>
      <c r="C68" s="30"/>
      <c r="D68" s="30"/>
      <c r="E68" s="30"/>
      <c r="F68" s="30"/>
      <c r="G68" s="30"/>
      <c r="H68" s="30"/>
    </row>
    <row r="69" spans="1:8" x14ac:dyDescent="0.25">
      <c r="A69" s="30"/>
      <c r="B69" s="30"/>
      <c r="C69" s="30"/>
      <c r="D69" s="30"/>
      <c r="E69" s="30"/>
      <c r="F69" s="30"/>
      <c r="G69" s="30"/>
      <c r="H69" s="30"/>
    </row>
    <row r="70" spans="1:8" x14ac:dyDescent="0.25">
      <c r="A70" s="30"/>
      <c r="B70" s="30"/>
      <c r="C70" s="30"/>
      <c r="D70" s="30"/>
      <c r="E70" s="30"/>
      <c r="F70" s="30"/>
      <c r="G70" s="30"/>
      <c r="H70" s="30"/>
    </row>
    <row r="71" spans="1:8" x14ac:dyDescent="0.25">
      <c r="A71" s="30"/>
      <c r="B71" s="30"/>
      <c r="C71" s="30"/>
      <c r="D71" s="30"/>
      <c r="E71" s="30"/>
      <c r="F71" s="30"/>
      <c r="G71" s="30"/>
      <c r="H71" s="30"/>
    </row>
    <row r="72" spans="1:8" x14ac:dyDescent="0.25">
      <c r="A72" s="30"/>
      <c r="B72" s="30"/>
      <c r="C72" s="30"/>
      <c r="D72" s="30"/>
      <c r="E72" s="30"/>
      <c r="F72" s="30"/>
      <c r="G72" s="30"/>
      <c r="H72" s="30"/>
    </row>
    <row r="73" spans="1:8" x14ac:dyDescent="0.25">
      <c r="A73" s="30"/>
      <c r="B73" s="30"/>
      <c r="C73" s="30"/>
      <c r="D73" s="30"/>
      <c r="E73" s="30"/>
      <c r="F73" s="30"/>
      <c r="G73" s="30"/>
      <c r="H73" s="30"/>
    </row>
    <row r="74" spans="1:8" x14ac:dyDescent="0.25">
      <c r="A74" s="30"/>
      <c r="B74" s="30"/>
      <c r="C74" s="30"/>
      <c r="D74" s="30"/>
      <c r="E74" s="30"/>
      <c r="F74" s="30"/>
      <c r="G74" s="30"/>
      <c r="H74" s="30"/>
    </row>
    <row r="75" spans="1:8" x14ac:dyDescent="0.25">
      <c r="A75" s="30"/>
      <c r="B75" s="30"/>
      <c r="C75" s="30"/>
      <c r="D75" s="30"/>
      <c r="E75" s="30"/>
      <c r="F75" s="30"/>
      <c r="G75" s="30"/>
      <c r="H75" s="30"/>
    </row>
    <row r="76" spans="1:8" x14ac:dyDescent="0.25">
      <c r="A76" s="30"/>
      <c r="B76" s="30"/>
      <c r="C76" s="30"/>
      <c r="D76" s="30"/>
      <c r="E76" s="30"/>
      <c r="F76" s="30"/>
      <c r="G76" s="30"/>
      <c r="H76" s="30"/>
    </row>
    <row r="77" spans="1:8" x14ac:dyDescent="0.25">
      <c r="A77" s="30"/>
      <c r="B77" s="30"/>
      <c r="C77" s="30"/>
      <c r="D77" s="30"/>
      <c r="E77" s="30"/>
      <c r="F77" s="30"/>
      <c r="G77" s="30"/>
      <c r="H77" s="30"/>
    </row>
    <row r="78" spans="1:8" x14ac:dyDescent="0.25">
      <c r="A78" s="30"/>
      <c r="B78" s="30"/>
      <c r="C78" s="30"/>
      <c r="D78" s="30"/>
      <c r="E78" s="30"/>
      <c r="F78" s="30"/>
      <c r="G78" s="30"/>
      <c r="H78" s="30"/>
    </row>
    <row r="79" spans="1:8" x14ac:dyDescent="0.25">
      <c r="A79" s="30"/>
      <c r="B79" s="30"/>
      <c r="C79" s="30"/>
      <c r="D79" s="30"/>
      <c r="E79" s="30"/>
      <c r="F79" s="30"/>
      <c r="G79" s="30"/>
      <c r="H79" s="30"/>
    </row>
    <row r="80" spans="1:8" x14ac:dyDescent="0.25">
      <c r="A80" s="30"/>
      <c r="B80" s="30"/>
      <c r="C80" s="30"/>
      <c r="D80" s="30"/>
      <c r="E80" s="30"/>
      <c r="F80" s="30"/>
      <c r="G80" s="30"/>
      <c r="H80" s="30"/>
    </row>
    <row r="81" spans="1:8" x14ac:dyDescent="0.25">
      <c r="A81" s="30"/>
      <c r="B81" s="30"/>
      <c r="C81" s="30"/>
      <c r="D81" s="30"/>
      <c r="E81" s="30"/>
      <c r="F81" s="30"/>
      <c r="G81" s="30"/>
      <c r="H81" s="30"/>
    </row>
    <row r="82" spans="1:8" x14ac:dyDescent="0.25">
      <c r="A82" s="30"/>
      <c r="B82" s="30"/>
      <c r="C82" s="30"/>
      <c r="D82" s="30"/>
      <c r="E82" s="30"/>
      <c r="F82" s="30"/>
      <c r="G82" s="30"/>
      <c r="H82" s="30"/>
    </row>
    <row r="83" spans="1:8" x14ac:dyDescent="0.25">
      <c r="A83" s="30"/>
      <c r="B83" s="30"/>
      <c r="C83" s="30"/>
      <c r="D83" s="30"/>
      <c r="E83" s="30"/>
      <c r="F83" s="30"/>
      <c r="G83" s="30"/>
      <c r="H83" s="30"/>
    </row>
    <row r="84" spans="1:8" x14ac:dyDescent="0.25">
      <c r="A84" s="30"/>
      <c r="B84" s="30"/>
      <c r="C84" s="30"/>
      <c r="D84" s="30"/>
      <c r="E84" s="30"/>
      <c r="F84" s="30"/>
      <c r="G84" s="30"/>
      <c r="H84" s="30"/>
    </row>
    <row r="85" spans="1:8" x14ac:dyDescent="0.25">
      <c r="A85" s="30"/>
      <c r="B85" s="30"/>
      <c r="C85" s="30"/>
      <c r="D85" s="30"/>
      <c r="E85" s="30"/>
      <c r="F85" s="30"/>
      <c r="G85" s="30"/>
      <c r="H85" s="30"/>
    </row>
    <row r="86" spans="1:8" x14ac:dyDescent="0.25">
      <c r="A86" s="30"/>
      <c r="B86" s="30"/>
      <c r="C86" s="30"/>
      <c r="D86" s="30"/>
      <c r="E86" s="30"/>
      <c r="F86" s="30"/>
      <c r="G86" s="30"/>
      <c r="H86" s="30"/>
    </row>
    <row r="87" spans="1:8" x14ac:dyDescent="0.25">
      <c r="A87" s="30"/>
      <c r="B87" s="30"/>
      <c r="C87" s="30"/>
      <c r="D87" s="30"/>
      <c r="E87" s="30"/>
      <c r="F87" s="30"/>
      <c r="G87" s="30"/>
      <c r="H87" s="30"/>
    </row>
    <row r="88" spans="1:8" x14ac:dyDescent="0.25">
      <c r="A88" s="30"/>
      <c r="B88" s="30"/>
      <c r="C88" s="30"/>
      <c r="D88" s="30"/>
      <c r="E88" s="30"/>
      <c r="F88" s="30"/>
      <c r="G88" s="30"/>
      <c r="H88" s="30"/>
    </row>
    <row r="89" spans="1:8" x14ac:dyDescent="0.25">
      <c r="A89" s="30"/>
      <c r="B89" s="30"/>
      <c r="C89" s="30"/>
      <c r="D89" s="30"/>
      <c r="E89" s="30"/>
      <c r="F89" s="30"/>
      <c r="G89" s="30"/>
      <c r="H89" s="30"/>
    </row>
    <row r="90" spans="1:8" x14ac:dyDescent="0.25">
      <c r="A90" s="30"/>
      <c r="B90" s="30"/>
      <c r="C90" s="30"/>
      <c r="D90" s="30"/>
      <c r="E90" s="30"/>
      <c r="F90" s="30"/>
      <c r="G90" s="30"/>
      <c r="H90" s="30"/>
    </row>
    <row r="91" spans="1:8" x14ac:dyDescent="0.25">
      <c r="A91" s="30"/>
      <c r="B91" s="30"/>
      <c r="C91" s="30"/>
      <c r="D91" s="30"/>
      <c r="E91" s="30"/>
      <c r="F91" s="30"/>
      <c r="G91" s="30"/>
      <c r="H91" s="30"/>
    </row>
    <row r="92" spans="1:8" x14ac:dyDescent="0.25">
      <c r="A92" s="30"/>
      <c r="B92" s="30"/>
      <c r="C92" s="30"/>
      <c r="D92" s="30"/>
      <c r="E92" s="30"/>
      <c r="F92" s="30"/>
      <c r="G92" s="30"/>
      <c r="H92" s="30"/>
    </row>
    <row r="93" spans="1:8" x14ac:dyDescent="0.25">
      <c r="A93" s="30"/>
      <c r="B93" s="30"/>
      <c r="C93" s="30"/>
      <c r="D93" s="30"/>
      <c r="E93" s="30"/>
      <c r="F93" s="30"/>
      <c r="G93" s="30"/>
      <c r="H93" s="30"/>
    </row>
    <row r="94" spans="1:8" x14ac:dyDescent="0.25">
      <c r="A94" s="30"/>
      <c r="B94" s="30"/>
      <c r="C94" s="30"/>
      <c r="D94" s="30"/>
      <c r="E94" s="30"/>
      <c r="F94" s="30"/>
      <c r="G94" s="30"/>
      <c r="H94" s="30"/>
    </row>
    <row r="95" spans="1:8" x14ac:dyDescent="0.25">
      <c r="A95" s="30"/>
      <c r="B95" s="30"/>
      <c r="C95" s="30"/>
      <c r="D95" s="30"/>
      <c r="E95" s="30"/>
      <c r="F95" s="30"/>
      <c r="G95" s="30"/>
      <c r="H95" s="30"/>
    </row>
    <row r="96" spans="1:8" x14ac:dyDescent="0.25">
      <c r="A96" s="30"/>
      <c r="B96" s="30"/>
      <c r="C96" s="30"/>
      <c r="D96" s="30"/>
      <c r="E96" s="30"/>
      <c r="F96" s="30"/>
      <c r="G96" s="30"/>
      <c r="H96" s="30"/>
    </row>
    <row r="97" spans="1:8" x14ac:dyDescent="0.25">
      <c r="A97" s="30"/>
      <c r="B97" s="30"/>
      <c r="C97" s="30"/>
      <c r="D97" s="30"/>
      <c r="E97" s="30"/>
      <c r="F97" s="30"/>
      <c r="G97" s="30"/>
      <c r="H97" s="30"/>
    </row>
    <row r="98" spans="1:8" x14ac:dyDescent="0.25">
      <c r="A98" s="30"/>
      <c r="B98" s="30"/>
      <c r="C98" s="30"/>
      <c r="D98" s="30"/>
      <c r="E98" s="30"/>
      <c r="F98" s="30"/>
      <c r="G98" s="30"/>
      <c r="H98" s="30"/>
    </row>
    <row r="99" spans="1:8" x14ac:dyDescent="0.25">
      <c r="A99" s="30"/>
      <c r="B99" s="30"/>
      <c r="C99" s="30"/>
      <c r="D99" s="30"/>
      <c r="E99" s="30"/>
      <c r="F99" s="30"/>
      <c r="G99" s="30"/>
      <c r="H99" s="30"/>
    </row>
    <row r="100" spans="1:8" x14ac:dyDescent="0.25">
      <c r="A100" s="30"/>
      <c r="B100" s="30"/>
      <c r="C100" s="30"/>
      <c r="D100" s="30"/>
      <c r="E100" s="30"/>
      <c r="F100" s="30"/>
      <c r="G100" s="30"/>
      <c r="H100" s="30"/>
    </row>
    <row r="101" spans="1:8" x14ac:dyDescent="0.25">
      <c r="A101" s="30"/>
      <c r="B101" s="30"/>
      <c r="C101" s="30"/>
      <c r="D101" s="30"/>
      <c r="E101" s="30"/>
      <c r="F101" s="30"/>
      <c r="G101" s="30"/>
      <c r="H101" s="30"/>
    </row>
    <row r="102" spans="1:8" x14ac:dyDescent="0.25">
      <c r="A102" s="30"/>
      <c r="B102" s="30"/>
      <c r="C102" s="30"/>
      <c r="D102" s="30"/>
      <c r="E102" s="30"/>
      <c r="F102" s="30"/>
      <c r="G102" s="30"/>
      <c r="H102" s="30"/>
    </row>
    <row r="103" spans="1:8" x14ac:dyDescent="0.25">
      <c r="A103" s="30"/>
      <c r="B103" s="30"/>
      <c r="C103" s="30"/>
      <c r="D103" s="30"/>
      <c r="E103" s="30"/>
      <c r="F103" s="30"/>
      <c r="G103" s="30"/>
      <c r="H103" s="30"/>
    </row>
    <row r="104" spans="1:8" x14ac:dyDescent="0.25">
      <c r="A104" s="30"/>
      <c r="B104" s="30"/>
      <c r="C104" s="30"/>
      <c r="D104" s="30"/>
      <c r="E104" s="30"/>
      <c r="F104" s="30"/>
      <c r="G104" s="30"/>
      <c r="H104" s="30"/>
    </row>
    <row r="105" spans="1:8" x14ac:dyDescent="0.25">
      <c r="A105" s="30"/>
      <c r="B105" s="30"/>
      <c r="C105" s="30"/>
      <c r="D105" s="30"/>
      <c r="E105" s="30"/>
      <c r="F105" s="30"/>
      <c r="G105" s="30"/>
      <c r="H105" s="30"/>
    </row>
    <row r="106" spans="1:8" x14ac:dyDescent="0.25">
      <c r="A106" s="30"/>
      <c r="B106" s="30"/>
      <c r="C106" s="30"/>
      <c r="D106" s="30"/>
      <c r="E106" s="30"/>
      <c r="F106" s="30"/>
      <c r="G106" s="30"/>
      <c r="H106" s="30"/>
    </row>
    <row r="107" spans="1:8" x14ac:dyDescent="0.25">
      <c r="A107" s="30"/>
      <c r="B107" s="30"/>
      <c r="C107" s="30"/>
      <c r="D107" s="30"/>
      <c r="E107" s="30"/>
      <c r="F107" s="30"/>
      <c r="G107" s="30"/>
      <c r="H107" s="30"/>
    </row>
    <row r="108" spans="1:8" x14ac:dyDescent="0.25">
      <c r="A108" s="30"/>
      <c r="B108" s="30"/>
      <c r="C108" s="30"/>
      <c r="D108" s="30"/>
      <c r="E108" s="30"/>
      <c r="F108" s="30"/>
      <c r="G108" s="30"/>
      <c r="H108" s="30"/>
    </row>
    <row r="109" spans="1:8" x14ac:dyDescent="0.25">
      <c r="A109" s="30"/>
      <c r="B109" s="30"/>
      <c r="C109" s="30"/>
      <c r="D109" s="30"/>
      <c r="E109" s="30"/>
      <c r="F109" s="30"/>
      <c r="G109" s="30"/>
      <c r="H109" s="30"/>
    </row>
    <row r="110" spans="1:8" x14ac:dyDescent="0.25">
      <c r="A110" s="30"/>
      <c r="B110" s="30"/>
      <c r="C110" s="30"/>
      <c r="D110" s="30"/>
      <c r="E110" s="30"/>
      <c r="F110" s="30"/>
      <c r="G110" s="30"/>
      <c r="H110" s="30"/>
    </row>
    <row r="111" spans="1:8" x14ac:dyDescent="0.25">
      <c r="A111" s="30"/>
      <c r="B111" s="30"/>
      <c r="C111" s="30"/>
      <c r="D111" s="30"/>
      <c r="E111" s="30"/>
      <c r="F111" s="30"/>
      <c r="G111" s="30"/>
      <c r="H111" s="30"/>
    </row>
    <row r="112" spans="1:8" x14ac:dyDescent="0.25">
      <c r="A112" s="30"/>
      <c r="B112" s="30"/>
      <c r="C112" s="30"/>
      <c r="D112" s="30"/>
      <c r="E112" s="30"/>
      <c r="F112" s="30"/>
      <c r="G112" s="30"/>
      <c r="H112" s="30"/>
    </row>
    <row r="113" spans="1:8" x14ac:dyDescent="0.25">
      <c r="A113" s="30"/>
      <c r="B113" s="30"/>
      <c r="C113" s="30"/>
      <c r="D113" s="30"/>
      <c r="E113" s="30"/>
      <c r="F113" s="30"/>
      <c r="G113" s="30"/>
      <c r="H113" s="30"/>
    </row>
    <row r="114" spans="1:8" x14ac:dyDescent="0.25">
      <c r="A114" s="30"/>
      <c r="B114" s="30"/>
      <c r="C114" s="30"/>
      <c r="D114" s="30"/>
      <c r="E114" s="30"/>
      <c r="F114" s="30"/>
      <c r="G114" s="30"/>
      <c r="H114" s="30"/>
    </row>
    <row r="115" spans="1:8" x14ac:dyDescent="0.25">
      <c r="A115" s="30"/>
      <c r="B115" s="30"/>
      <c r="C115" s="30"/>
      <c r="D115" s="30"/>
      <c r="E115" s="30"/>
      <c r="F115" s="30"/>
      <c r="G115" s="30"/>
      <c r="H115" s="30"/>
    </row>
    <row r="116" spans="1:8" x14ac:dyDescent="0.25">
      <c r="A116" s="30"/>
      <c r="B116" s="30"/>
      <c r="C116" s="30"/>
      <c r="D116" s="30"/>
      <c r="E116" s="30"/>
      <c r="F116" s="30"/>
      <c r="G116" s="30"/>
      <c r="H116" s="30"/>
    </row>
    <row r="117" spans="1:8" x14ac:dyDescent="0.25">
      <c r="A117" s="30"/>
      <c r="B117" s="30"/>
      <c r="C117" s="30"/>
      <c r="D117" s="30"/>
      <c r="E117" s="30"/>
      <c r="F117" s="30"/>
      <c r="G117" s="30"/>
      <c r="H117" s="30"/>
    </row>
    <row r="118" spans="1:8" x14ac:dyDescent="0.25">
      <c r="A118" s="30"/>
      <c r="B118" s="30"/>
      <c r="C118" s="30"/>
      <c r="D118" s="30"/>
      <c r="E118" s="30"/>
      <c r="F118" s="30"/>
      <c r="G118" s="30"/>
      <c r="H118" s="30"/>
    </row>
    <row r="119" spans="1:8" x14ac:dyDescent="0.25">
      <c r="A119" s="30"/>
      <c r="B119" s="30"/>
      <c r="C119" s="30"/>
      <c r="D119" s="30"/>
      <c r="E119" s="30"/>
      <c r="F119" s="30"/>
      <c r="G119" s="30"/>
      <c r="H119" s="30"/>
    </row>
    <row r="120" spans="1:8" x14ac:dyDescent="0.25">
      <c r="A120" s="30"/>
      <c r="B120" s="30"/>
      <c r="C120" s="30"/>
      <c r="D120" s="30"/>
      <c r="E120" s="30"/>
      <c r="F120" s="30"/>
      <c r="G120" s="30"/>
      <c r="H120" s="30"/>
    </row>
    <row r="121" spans="1:8" x14ac:dyDescent="0.25">
      <c r="A121" s="30"/>
      <c r="B121" s="30"/>
      <c r="C121" s="30"/>
      <c r="D121" s="30"/>
      <c r="E121" s="30"/>
      <c r="F121" s="30"/>
      <c r="G121" s="30"/>
      <c r="H121" s="30"/>
    </row>
    <row r="122" spans="1:8" x14ac:dyDescent="0.25">
      <c r="A122" s="30"/>
      <c r="B122" s="30"/>
      <c r="C122" s="30"/>
      <c r="D122" s="30"/>
      <c r="E122" s="30"/>
      <c r="F122" s="30"/>
      <c r="G122" s="30"/>
      <c r="H122" s="30"/>
    </row>
    <row r="123" spans="1:8" x14ac:dyDescent="0.25">
      <c r="A123" s="30"/>
      <c r="B123" s="30"/>
      <c r="C123" s="30"/>
      <c r="D123" s="30"/>
      <c r="E123" s="30"/>
      <c r="F123" s="30"/>
      <c r="G123" s="30"/>
      <c r="H123" s="30"/>
    </row>
    <row r="124" spans="1:8" x14ac:dyDescent="0.25">
      <c r="A124" s="30"/>
      <c r="B124" s="30"/>
      <c r="C124" s="30"/>
      <c r="D124" s="30"/>
      <c r="E124" s="30"/>
      <c r="F124" s="30"/>
      <c r="G124" s="30"/>
      <c r="H124" s="30"/>
    </row>
    <row r="125" spans="1:8" x14ac:dyDescent="0.25">
      <c r="A125" s="30"/>
      <c r="B125" s="30"/>
      <c r="C125" s="30"/>
      <c r="D125" s="30"/>
      <c r="E125" s="30"/>
      <c r="F125" s="30"/>
      <c r="G125" s="30"/>
      <c r="H125" s="30"/>
    </row>
    <row r="126" spans="1:8" x14ac:dyDescent="0.25">
      <c r="A126" s="30"/>
      <c r="B126" s="30"/>
      <c r="C126" s="30"/>
      <c r="D126" s="30"/>
      <c r="E126" s="30"/>
      <c r="F126" s="30"/>
      <c r="G126" s="30"/>
      <c r="H126" s="30"/>
    </row>
    <row r="127" spans="1:8" x14ac:dyDescent="0.25">
      <c r="A127" s="30"/>
      <c r="B127" s="30"/>
      <c r="C127" s="30"/>
      <c r="D127" s="30"/>
      <c r="E127" s="30"/>
      <c r="F127" s="30"/>
      <c r="G127" s="30"/>
      <c r="H127" s="30"/>
    </row>
    <row r="128" spans="1:8" x14ac:dyDescent="0.25">
      <c r="A128" s="30"/>
      <c r="B128" s="30"/>
      <c r="C128" s="30"/>
      <c r="D128" s="30"/>
      <c r="E128" s="30"/>
      <c r="F128" s="30"/>
      <c r="G128" s="30"/>
      <c r="H128" s="30"/>
    </row>
    <row r="129" spans="1:8" x14ac:dyDescent="0.25">
      <c r="A129" s="30"/>
      <c r="B129" s="30"/>
      <c r="C129" s="30"/>
      <c r="D129" s="30"/>
      <c r="E129" s="30"/>
      <c r="F129" s="30"/>
      <c r="G129" s="30"/>
      <c r="H129" s="30"/>
    </row>
    <row r="130" spans="1:8" x14ac:dyDescent="0.25">
      <c r="A130" s="30"/>
      <c r="B130" s="30"/>
      <c r="C130" s="30"/>
      <c r="D130" s="30"/>
      <c r="E130" s="30"/>
      <c r="F130" s="30"/>
      <c r="G130" s="30"/>
      <c r="H130" s="30"/>
    </row>
    <row r="131" spans="1:8" x14ac:dyDescent="0.25">
      <c r="A131" s="30"/>
      <c r="B131" s="30"/>
      <c r="C131" s="30"/>
      <c r="D131" s="30"/>
      <c r="E131" s="30"/>
      <c r="F131" s="30"/>
      <c r="G131" s="30"/>
      <c r="H131" s="30"/>
    </row>
    <row r="132" spans="1:8" x14ac:dyDescent="0.25">
      <c r="A132" s="30"/>
      <c r="B132" s="30"/>
      <c r="C132" s="30"/>
      <c r="D132" s="30"/>
      <c r="E132" s="30"/>
      <c r="F132" s="30"/>
      <c r="G132" s="30"/>
      <c r="H132" s="30"/>
    </row>
    <row r="133" spans="1:8" x14ac:dyDescent="0.25">
      <c r="A133" s="30"/>
      <c r="B133" s="30"/>
      <c r="C133" s="30"/>
      <c r="D133" s="30"/>
      <c r="E133" s="30"/>
      <c r="F133" s="30"/>
      <c r="G133" s="30"/>
      <c r="H133" s="30"/>
    </row>
    <row r="134" spans="1:8" x14ac:dyDescent="0.25">
      <c r="A134" s="30"/>
      <c r="B134" s="30"/>
      <c r="C134" s="30"/>
      <c r="D134" s="30"/>
      <c r="E134" s="30"/>
      <c r="F134" s="30"/>
      <c r="G134" s="30"/>
      <c r="H134" s="30"/>
    </row>
    <row r="135" spans="1:8" x14ac:dyDescent="0.25">
      <c r="A135" s="30"/>
      <c r="B135" s="30"/>
      <c r="C135" s="30"/>
      <c r="D135" s="30"/>
      <c r="E135" s="30"/>
      <c r="F135" s="30"/>
      <c r="G135" s="30"/>
      <c r="H135" s="30"/>
    </row>
    <row r="136" spans="1:8" x14ac:dyDescent="0.25">
      <c r="A136" s="30"/>
      <c r="B136" s="30"/>
      <c r="C136" s="30"/>
      <c r="D136" s="30"/>
      <c r="E136" s="30"/>
      <c r="F136" s="30"/>
      <c r="G136" s="30"/>
      <c r="H136" s="30"/>
    </row>
    <row r="137" spans="1:8" x14ac:dyDescent="0.25">
      <c r="A137" s="30"/>
      <c r="B137" s="30"/>
      <c r="C137" s="30"/>
      <c r="D137" s="30"/>
      <c r="E137" s="30"/>
      <c r="F137" s="30"/>
      <c r="G137" s="30"/>
      <c r="H137" s="30"/>
    </row>
    <row r="138" spans="1:8" x14ac:dyDescent="0.25">
      <c r="A138" s="30"/>
      <c r="B138" s="30"/>
      <c r="C138" s="30"/>
      <c r="D138" s="30"/>
      <c r="E138" s="30"/>
      <c r="F138" s="30"/>
      <c r="G138" s="30"/>
      <c r="H138" s="30"/>
    </row>
    <row r="139" spans="1:8" x14ac:dyDescent="0.25">
      <c r="A139" s="30"/>
      <c r="B139" s="30"/>
      <c r="C139" s="30"/>
      <c r="D139" s="30"/>
      <c r="E139" s="30"/>
      <c r="F139" s="30"/>
      <c r="G139" s="30"/>
      <c r="H139" s="30"/>
    </row>
    <row r="140" spans="1:8" x14ac:dyDescent="0.25">
      <c r="A140" s="30"/>
      <c r="B140" s="30"/>
      <c r="C140" s="30"/>
      <c r="D140" s="30"/>
      <c r="E140" s="30"/>
      <c r="F140" s="30"/>
      <c r="G140" s="30"/>
      <c r="H140" s="30"/>
    </row>
    <row r="141" spans="1:8" x14ac:dyDescent="0.25">
      <c r="A141" s="30"/>
      <c r="B141" s="30"/>
      <c r="C141" s="30"/>
      <c r="D141" s="30"/>
      <c r="E141" s="30"/>
      <c r="F141" s="30"/>
      <c r="G141" s="30"/>
      <c r="H141" s="30"/>
    </row>
    <row r="142" spans="1:8" x14ac:dyDescent="0.25">
      <c r="A142" s="30"/>
      <c r="B142" s="30"/>
      <c r="C142" s="30"/>
      <c r="D142" s="30"/>
      <c r="E142" s="30"/>
      <c r="F142" s="30"/>
      <c r="G142" s="30"/>
      <c r="H142" s="30"/>
    </row>
    <row r="143" spans="1:8" x14ac:dyDescent="0.25">
      <c r="A143" s="30"/>
      <c r="B143" s="30"/>
      <c r="C143" s="30"/>
      <c r="D143" s="30"/>
      <c r="E143" s="30"/>
      <c r="F143" s="30"/>
      <c r="G143" s="30"/>
      <c r="H143" s="30"/>
    </row>
    <row r="144" spans="1:8" x14ac:dyDescent="0.25">
      <c r="A144" s="30"/>
      <c r="B144" s="30"/>
      <c r="C144" s="30"/>
      <c r="D144" s="30"/>
      <c r="E144" s="30"/>
      <c r="F144" s="30"/>
      <c r="G144" s="30"/>
      <c r="H144" s="30"/>
    </row>
    <row r="145" spans="1:8" x14ac:dyDescent="0.25">
      <c r="A145" s="30"/>
      <c r="B145" s="30"/>
      <c r="C145" s="30"/>
      <c r="D145" s="30"/>
      <c r="E145" s="30"/>
      <c r="F145" s="30"/>
      <c r="G145" s="30"/>
      <c r="H145" s="30"/>
    </row>
    <row r="146" spans="1:8" x14ac:dyDescent="0.25">
      <c r="A146" s="30"/>
      <c r="B146" s="30"/>
      <c r="C146" s="30"/>
      <c r="D146" s="30"/>
      <c r="E146" s="30"/>
      <c r="F146" s="30"/>
      <c r="G146" s="30"/>
      <c r="H146" s="30"/>
    </row>
    <row r="147" spans="1:8" x14ac:dyDescent="0.25">
      <c r="A147" s="30"/>
      <c r="B147" s="30"/>
      <c r="C147" s="30"/>
      <c r="D147" s="30"/>
      <c r="E147" s="30"/>
      <c r="F147" s="30"/>
      <c r="G147" s="30"/>
      <c r="H147" s="30"/>
    </row>
    <row r="148" spans="1:8" x14ac:dyDescent="0.25">
      <c r="A148" s="30"/>
      <c r="B148" s="30"/>
      <c r="C148" s="30"/>
      <c r="D148" s="30"/>
      <c r="E148" s="30"/>
      <c r="F148" s="30"/>
      <c r="G148" s="30"/>
      <c r="H148" s="30"/>
    </row>
    <row r="149" spans="1:8" x14ac:dyDescent="0.25">
      <c r="A149" s="30"/>
      <c r="B149" s="30"/>
      <c r="C149" s="30"/>
      <c r="D149" s="30"/>
      <c r="E149" s="30"/>
      <c r="F149" s="30"/>
      <c r="G149" s="30"/>
      <c r="H149" s="30"/>
    </row>
    <row r="150" spans="1:8" x14ac:dyDescent="0.25">
      <c r="A150" s="30"/>
      <c r="B150" s="30"/>
      <c r="C150" s="30"/>
      <c r="D150" s="30"/>
      <c r="E150" s="30"/>
      <c r="F150" s="30"/>
      <c r="G150" s="30"/>
      <c r="H150" s="30"/>
    </row>
    <row r="151" spans="1:8" x14ac:dyDescent="0.25">
      <c r="A151" s="30"/>
      <c r="B151" s="30"/>
      <c r="C151" s="30"/>
      <c r="D151" s="30"/>
      <c r="E151" s="30"/>
      <c r="F151" s="30"/>
      <c r="G151" s="30"/>
      <c r="H151" s="30"/>
    </row>
    <row r="152" spans="1:8" x14ac:dyDescent="0.25">
      <c r="A152" s="30"/>
      <c r="B152" s="30"/>
      <c r="C152" s="30"/>
      <c r="D152" s="30"/>
      <c r="E152" s="30"/>
      <c r="F152" s="30"/>
      <c r="G152" s="30"/>
      <c r="H152" s="30"/>
    </row>
    <row r="153" spans="1:8" x14ac:dyDescent="0.25">
      <c r="A153" s="30"/>
      <c r="B153" s="30"/>
      <c r="C153" s="30"/>
      <c r="D153" s="30"/>
      <c r="E153" s="30"/>
      <c r="F153" s="30"/>
      <c r="G153" s="30"/>
      <c r="H153" s="30"/>
    </row>
    <row r="154" spans="1:8" x14ac:dyDescent="0.25">
      <c r="A154" s="30"/>
      <c r="B154" s="30"/>
      <c r="C154" s="30"/>
      <c r="D154" s="30"/>
      <c r="E154" s="30"/>
      <c r="F154" s="30"/>
      <c r="G154" s="30"/>
      <c r="H154" s="30"/>
    </row>
    <row r="155" spans="1:8" x14ac:dyDescent="0.25">
      <c r="A155" s="30"/>
      <c r="B155" s="30"/>
      <c r="C155" s="30"/>
      <c r="D155" s="30"/>
      <c r="E155" s="30"/>
      <c r="F155" s="30"/>
      <c r="G155" s="30"/>
      <c r="H155" s="30"/>
    </row>
    <row r="156" spans="1:8" x14ac:dyDescent="0.25">
      <c r="A156" s="30"/>
      <c r="B156" s="30"/>
      <c r="C156" s="30"/>
      <c r="D156" s="30"/>
      <c r="E156" s="30"/>
      <c r="F156" s="30"/>
      <c r="G156" s="30"/>
      <c r="H156" s="30"/>
    </row>
    <row r="157" spans="1:8" x14ac:dyDescent="0.25">
      <c r="A157" s="30"/>
      <c r="B157" s="30"/>
      <c r="C157" s="30"/>
      <c r="D157" s="30"/>
      <c r="E157" s="30"/>
      <c r="F157" s="30"/>
      <c r="G157" s="30"/>
      <c r="H157" s="30"/>
    </row>
    <row r="158" spans="1:8" x14ac:dyDescent="0.25">
      <c r="A158" s="30"/>
      <c r="B158" s="30"/>
      <c r="C158" s="30"/>
      <c r="D158" s="30"/>
      <c r="E158" s="30"/>
      <c r="F158" s="30"/>
      <c r="G158" s="30"/>
      <c r="H158" s="30"/>
    </row>
    <row r="159" spans="1:8" x14ac:dyDescent="0.25">
      <c r="A159" s="30"/>
      <c r="B159" s="30"/>
      <c r="C159" s="30"/>
      <c r="D159" s="30"/>
      <c r="E159" s="30"/>
      <c r="F159" s="30"/>
      <c r="G159" s="30"/>
      <c r="H159" s="30"/>
    </row>
    <row r="160" spans="1:8" x14ac:dyDescent="0.25">
      <c r="B160" s="30"/>
      <c r="C160" s="30"/>
      <c r="D160" s="30"/>
      <c r="E160" s="30"/>
      <c r="F160" s="30"/>
      <c r="G160" s="30"/>
      <c r="H160" s="30"/>
    </row>
  </sheetData>
  <mergeCells count="8">
    <mergeCell ref="D1:H1"/>
    <mergeCell ref="A2:A3"/>
    <mergeCell ref="A4:B4"/>
    <mergeCell ref="A30:H30"/>
    <mergeCell ref="A22:B22"/>
    <mergeCell ref="A26:B26"/>
    <mergeCell ref="A29:H29"/>
    <mergeCell ref="A13:B13"/>
  </mergeCells>
  <pageMargins left="0.39370078740157483" right="0" top="0.39370078740157483" bottom="0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opLeftCell="F1" zoomScale="90" zoomScaleNormal="90" workbookViewId="0">
      <selection activeCell="N7" sqref="N7"/>
    </sheetView>
  </sheetViews>
  <sheetFormatPr defaultRowHeight="15" x14ac:dyDescent="0.25"/>
  <cols>
    <col min="1" max="2" width="6.5703125" hidden="1" customWidth="1"/>
    <col min="3" max="3" width="8" hidden="1" customWidth="1"/>
    <col min="4" max="4" width="9.7109375" hidden="1" customWidth="1"/>
    <col min="5" max="5" width="6.85546875" hidden="1" customWidth="1"/>
  </cols>
  <sheetData>
    <row r="1" spans="1:5" ht="36" customHeight="1" x14ac:dyDescent="0.25">
      <c r="A1" s="436" t="s">
        <v>66</v>
      </c>
      <c r="B1" s="436"/>
      <c r="C1" s="436"/>
      <c r="D1" s="436"/>
      <c r="E1" s="436"/>
    </row>
    <row r="2" spans="1:5" ht="36" customHeight="1" x14ac:dyDescent="0.25">
      <c r="A2" s="114" t="s">
        <v>24</v>
      </c>
      <c r="B2" s="114" t="s">
        <v>29</v>
      </c>
      <c r="C2" s="114" t="s">
        <v>21</v>
      </c>
      <c r="D2" s="114" t="s">
        <v>22</v>
      </c>
      <c r="E2" s="115" t="s">
        <v>28</v>
      </c>
    </row>
    <row r="3" spans="1:5" ht="13.5" customHeight="1" x14ac:dyDescent="0.25">
      <c r="A3" s="1"/>
      <c r="B3" s="1"/>
      <c r="C3" s="1"/>
      <c r="D3" s="1"/>
      <c r="E3" s="34"/>
    </row>
    <row r="4" spans="1:5" x14ac:dyDescent="0.25">
      <c r="A4" s="153"/>
      <c r="B4" s="153"/>
      <c r="C4" s="153"/>
      <c r="D4" s="154"/>
      <c r="E4" s="153"/>
    </row>
    <row r="5" spans="1:5" ht="21.95" customHeight="1" x14ac:dyDescent="0.25">
      <c r="A5" s="52"/>
      <c r="B5" s="52"/>
      <c r="C5" s="52"/>
      <c r="D5" s="52"/>
      <c r="E5" s="79"/>
    </row>
    <row r="6" spans="1:5" ht="21.95" customHeight="1" x14ac:dyDescent="0.25">
      <c r="A6" s="149"/>
      <c r="B6" s="149"/>
      <c r="C6" s="149"/>
      <c r="D6" s="150"/>
      <c r="E6" s="149"/>
    </row>
    <row r="7" spans="1:5" ht="24" customHeight="1" x14ac:dyDescent="0.25">
      <c r="A7" s="52"/>
      <c r="B7" s="52"/>
      <c r="C7" s="52"/>
      <c r="D7" s="52"/>
      <c r="E7" s="52"/>
    </row>
    <row r="8" spans="1:5" ht="24" customHeight="1" x14ac:dyDescent="0.25">
      <c r="A8" s="133"/>
      <c r="B8" s="133"/>
      <c r="C8" s="133"/>
      <c r="D8" s="133"/>
      <c r="E8" s="133"/>
    </row>
    <row r="9" spans="1:5" ht="24" customHeight="1" x14ac:dyDescent="0.25">
      <c r="A9" s="133"/>
      <c r="B9" s="133"/>
      <c r="C9" s="133"/>
      <c r="D9" s="133"/>
      <c r="E9" s="133"/>
    </row>
    <row r="10" spans="1:5" x14ac:dyDescent="0.25">
      <c r="A10" s="89">
        <f>SUM(A5:A9)</f>
        <v>0</v>
      </c>
      <c r="B10" s="89">
        <f>SUM(B5:B9)</f>
        <v>0</v>
      </c>
      <c r="C10" s="89">
        <f>SUM(C5:C9)</f>
        <v>0</v>
      </c>
      <c r="D10" s="94">
        <f>SUM(D5:D9)</f>
        <v>0</v>
      </c>
      <c r="E10" s="89">
        <f>SUM(E5:E9)</f>
        <v>0</v>
      </c>
    </row>
    <row r="11" spans="1:5" x14ac:dyDescent="0.25">
      <c r="A11" s="166"/>
      <c r="B11" s="166"/>
      <c r="C11" s="166"/>
      <c r="D11" s="167"/>
      <c r="E11" s="166" t="s">
        <v>4</v>
      </c>
    </row>
    <row r="12" spans="1:5" ht="21.95" customHeight="1" x14ac:dyDescent="0.25">
      <c r="A12" s="52"/>
      <c r="B12" s="52"/>
      <c r="C12" s="52"/>
      <c r="D12" s="52"/>
      <c r="E12" s="52"/>
    </row>
    <row r="13" spans="1:5" ht="21.95" customHeight="1" x14ac:dyDescent="0.25">
      <c r="A13" s="79"/>
      <c r="B13" s="79"/>
      <c r="C13" s="79"/>
      <c r="D13" s="124"/>
      <c r="E13" s="52"/>
    </row>
    <row r="14" spans="1:5" ht="21.95" customHeight="1" x14ac:dyDescent="0.25">
      <c r="A14" s="15"/>
      <c r="B14" s="15"/>
      <c r="C14" s="15"/>
      <c r="D14" s="15"/>
      <c r="E14" s="15"/>
    </row>
    <row r="15" spans="1:5" ht="21.95" customHeight="1" x14ac:dyDescent="0.25">
      <c r="A15" s="52"/>
      <c r="B15" s="52"/>
      <c r="C15" s="52"/>
      <c r="D15" s="52"/>
      <c r="E15" s="52"/>
    </row>
    <row r="16" spans="1:5" ht="24" customHeight="1" x14ac:dyDescent="0.25">
      <c r="A16" s="52"/>
      <c r="B16" s="52"/>
      <c r="C16" s="52"/>
      <c r="D16" s="52"/>
      <c r="E16" s="52"/>
    </row>
    <row r="17" spans="1:5" ht="24" customHeight="1" x14ac:dyDescent="0.25">
      <c r="A17" s="52"/>
      <c r="B17" s="52"/>
      <c r="C17" s="52"/>
      <c r="D17" s="52"/>
      <c r="E17" s="52"/>
    </row>
    <row r="18" spans="1:5" ht="15" customHeight="1" x14ac:dyDescent="0.25">
      <c r="A18" s="89">
        <f>SUM(A12:A17)</f>
        <v>0</v>
      </c>
      <c r="B18" s="89">
        <f>SUM(B12:B17)</f>
        <v>0</v>
      </c>
      <c r="C18" s="89">
        <f>SUM(C12:C17)</f>
        <v>0</v>
      </c>
      <c r="D18" s="94">
        <f>SUM(D12:D17)</f>
        <v>0</v>
      </c>
      <c r="E18" s="145">
        <f>SUM(E12:E17)</f>
        <v>0</v>
      </c>
    </row>
    <row r="19" spans="1:5" ht="15.75" hidden="1" customHeight="1" x14ac:dyDescent="0.25">
      <c r="A19" s="159"/>
      <c r="B19" s="159"/>
      <c r="C19" s="159"/>
      <c r="D19" s="160"/>
      <c r="E19" s="159"/>
    </row>
    <row r="20" spans="1:5" ht="36.75" hidden="1" customHeight="1" x14ac:dyDescent="0.25">
      <c r="A20" s="52"/>
      <c r="B20" s="52"/>
      <c r="C20" s="52"/>
      <c r="D20" s="52"/>
      <c r="E20" s="52"/>
    </row>
    <row r="21" spans="1:5" ht="21.75" hidden="1" customHeight="1" x14ac:dyDescent="0.25">
      <c r="A21" s="52"/>
      <c r="B21" s="52"/>
      <c r="C21" s="52"/>
      <c r="D21" s="52"/>
      <c r="E21" s="150"/>
    </row>
    <row r="22" spans="1:5" ht="15" hidden="1" customHeight="1" x14ac:dyDescent="0.25">
      <c r="A22" s="52"/>
      <c r="B22" s="52"/>
      <c r="C22" s="52"/>
      <c r="D22" s="52"/>
      <c r="E22" s="52"/>
    </row>
    <row r="23" spans="1:5" ht="15" hidden="1" customHeight="1" x14ac:dyDescent="0.25">
      <c r="A23" s="52"/>
      <c r="B23" s="52"/>
      <c r="C23" s="52"/>
      <c r="D23" s="52"/>
      <c r="E23" s="52"/>
    </row>
    <row r="24" spans="1:5" ht="15" hidden="1" customHeight="1" x14ac:dyDescent="0.25">
      <c r="A24" s="52"/>
      <c r="B24" s="52"/>
      <c r="C24" s="52"/>
      <c r="D24" s="52"/>
      <c r="E24" s="52"/>
    </row>
    <row r="25" spans="1:5" ht="15" hidden="1" customHeight="1" x14ac:dyDescent="0.25">
      <c r="A25" s="52"/>
      <c r="B25" s="52"/>
      <c r="C25" s="52"/>
      <c r="D25" s="52"/>
      <c r="E25" s="52"/>
    </row>
    <row r="26" spans="1:5" ht="15" hidden="1" customHeight="1" x14ac:dyDescent="0.25">
      <c r="A26" s="52"/>
      <c r="B26" s="52"/>
      <c r="C26" s="52"/>
      <c r="D26" s="52"/>
      <c r="E26" s="52"/>
    </row>
    <row r="27" spans="1:5" ht="15" hidden="1" customHeight="1" x14ac:dyDescent="0.25">
      <c r="A27" s="52"/>
      <c r="B27" s="52"/>
      <c r="C27" s="52"/>
      <c r="D27" s="52"/>
      <c r="E27" s="52"/>
    </row>
    <row r="28" spans="1:5" ht="15" hidden="1" customHeight="1" x14ac:dyDescent="0.25">
      <c r="A28" s="52"/>
      <c r="B28" s="52"/>
      <c r="C28" s="52"/>
      <c r="D28" s="52"/>
      <c r="E28" s="52"/>
    </row>
    <row r="29" spans="1:5" ht="15" hidden="1" customHeight="1" x14ac:dyDescent="0.25">
      <c r="A29" s="52"/>
      <c r="B29" s="52"/>
      <c r="C29" s="52"/>
      <c r="D29" s="52"/>
      <c r="E29" s="52"/>
    </row>
    <row r="30" spans="1:5" ht="0.75" hidden="1" customHeight="1" x14ac:dyDescent="0.25">
      <c r="A30" s="52"/>
      <c r="B30" s="52"/>
      <c r="C30" s="52"/>
      <c r="D30" s="52"/>
      <c r="E30" s="52"/>
    </row>
    <row r="31" spans="1:5" ht="15" hidden="1" customHeight="1" x14ac:dyDescent="0.25">
      <c r="A31" s="52"/>
      <c r="B31" s="52"/>
      <c r="C31" s="52"/>
      <c r="D31" s="52"/>
      <c r="E31" s="52"/>
    </row>
    <row r="32" spans="1:5" hidden="1" x14ac:dyDescent="0.25">
      <c r="A32" s="79"/>
      <c r="B32" s="79"/>
      <c r="C32" s="79"/>
      <c r="D32" s="79"/>
      <c r="E32" s="52"/>
    </row>
    <row r="33" spans="1:5" hidden="1" x14ac:dyDescent="0.25">
      <c r="A33" s="145">
        <f t="shared" ref="A33:C33" si="0">SUM(A20:A32)</f>
        <v>0</v>
      </c>
      <c r="B33" s="145">
        <f t="shared" si="0"/>
        <v>0</v>
      </c>
      <c r="C33" s="145">
        <f t="shared" si="0"/>
        <v>0</v>
      </c>
      <c r="D33" s="151">
        <v>395</v>
      </c>
      <c r="E33" s="145">
        <f>SUM(E20:E32)</f>
        <v>0</v>
      </c>
    </row>
    <row r="34" spans="1:5" ht="15" hidden="1" customHeight="1" x14ac:dyDescent="0.25">
      <c r="A34" s="164"/>
      <c r="B34" s="164"/>
      <c r="C34" s="164"/>
      <c r="D34" s="164">
        <f>SUM(D20:D32)</f>
        <v>0</v>
      </c>
      <c r="E34" s="164"/>
    </row>
    <row r="35" spans="1:5" ht="29.25" hidden="1" customHeight="1" x14ac:dyDescent="0.25">
      <c r="A35" s="52"/>
      <c r="B35" s="52"/>
      <c r="C35" s="52"/>
      <c r="D35" s="52"/>
      <c r="E35" s="52"/>
    </row>
    <row r="36" spans="1:5" ht="16.5" hidden="1" customHeight="1" x14ac:dyDescent="0.25">
      <c r="A36" s="52"/>
      <c r="B36" s="52"/>
      <c r="C36" s="52"/>
      <c r="D36" s="52"/>
      <c r="E36" s="52"/>
    </row>
    <row r="37" spans="1:5" ht="15" hidden="1" customHeight="1" x14ac:dyDescent="0.25">
      <c r="A37" s="52"/>
      <c r="B37" s="52"/>
      <c r="C37" s="52"/>
      <c r="D37" s="150"/>
      <c r="E37" s="52"/>
    </row>
    <row r="38" spans="1:5" ht="6.75" hidden="1" customHeight="1" x14ac:dyDescent="0.25">
      <c r="A38" s="164"/>
      <c r="B38" s="164"/>
      <c r="C38" s="164"/>
      <c r="D38" s="164"/>
      <c r="E38" s="164"/>
    </row>
    <row r="39" spans="1:5" ht="15" hidden="1" customHeight="1" x14ac:dyDescent="0.25">
      <c r="A39" s="164"/>
      <c r="B39" s="164"/>
      <c r="C39" s="164"/>
      <c r="D39" s="164"/>
      <c r="E39" s="164"/>
    </row>
    <row r="40" spans="1:5" ht="15" hidden="1" customHeight="1" x14ac:dyDescent="0.25">
      <c r="A40" s="164"/>
      <c r="B40" s="164"/>
      <c r="C40" s="164"/>
      <c r="D40" s="164"/>
      <c r="E40" s="164"/>
    </row>
    <row r="41" spans="1:5" ht="15" hidden="1" customHeight="1" x14ac:dyDescent="0.25">
      <c r="A41" s="164"/>
      <c r="B41" s="164"/>
      <c r="C41" s="164"/>
      <c r="D41" s="164"/>
      <c r="E41" s="164"/>
    </row>
    <row r="42" spans="1:5" ht="15" hidden="1" customHeight="1" x14ac:dyDescent="0.25">
      <c r="A42" s="52"/>
      <c r="B42" s="52"/>
      <c r="C42" s="52"/>
      <c r="D42" s="52"/>
      <c r="E42" s="52"/>
    </row>
    <row r="43" spans="1:5" ht="15.75" hidden="1" customHeight="1" x14ac:dyDescent="0.25">
      <c r="A43" s="52"/>
      <c r="B43" s="52"/>
      <c r="C43" s="52"/>
      <c r="D43" s="52"/>
      <c r="E43" s="52"/>
    </row>
    <row r="44" spans="1:5" ht="15.75" hidden="1" customHeight="1" x14ac:dyDescent="0.25">
      <c r="A44" s="52"/>
      <c r="B44" s="52"/>
      <c r="C44" s="52"/>
      <c r="D44" s="52"/>
      <c r="E44" s="52"/>
    </row>
    <row r="45" spans="1:5" ht="15.75" hidden="1" customHeight="1" x14ac:dyDescent="0.25">
      <c r="A45" s="79"/>
      <c r="B45" s="79"/>
      <c r="C45" s="79"/>
      <c r="D45" s="79"/>
      <c r="E45" s="79"/>
    </row>
    <row r="46" spans="1:5" ht="15" hidden="1" customHeight="1" x14ac:dyDescent="0.25">
      <c r="A46" s="164"/>
      <c r="B46" s="164"/>
      <c r="C46" s="164"/>
      <c r="D46" s="164"/>
      <c r="E46" s="164"/>
    </row>
    <row r="47" spans="1:5" ht="15" hidden="1" customHeight="1" x14ac:dyDescent="0.25">
      <c r="A47" s="164"/>
      <c r="B47" s="164"/>
      <c r="C47" s="164"/>
      <c r="D47" s="164"/>
      <c r="E47" s="164"/>
    </row>
    <row r="48" spans="1:5" ht="24" hidden="1" customHeight="1" x14ac:dyDescent="0.25">
      <c r="A48" s="52"/>
      <c r="B48" s="52"/>
      <c r="C48" s="52"/>
      <c r="D48" s="52"/>
      <c r="E48" s="52"/>
    </row>
    <row r="49" spans="1:5" ht="12.75" hidden="1" customHeight="1" x14ac:dyDescent="0.25">
      <c r="A49" s="52"/>
      <c r="B49" s="52"/>
      <c r="C49" s="52"/>
      <c r="D49" s="52"/>
      <c r="E49" s="52"/>
    </row>
    <row r="50" spans="1:5" ht="15" hidden="1" customHeight="1" x14ac:dyDescent="0.25">
      <c r="A50" s="89">
        <f t="shared" ref="A50:C50" si="1">SUM(A35:A49)</f>
        <v>0</v>
      </c>
      <c r="B50" s="89">
        <f t="shared" si="1"/>
        <v>0</v>
      </c>
      <c r="C50" s="89">
        <f t="shared" si="1"/>
        <v>0</v>
      </c>
      <c r="D50" s="94">
        <v>507</v>
      </c>
      <c r="E50" s="89">
        <f>SUM(E35:E49)</f>
        <v>0</v>
      </c>
    </row>
    <row r="51" spans="1:5" ht="15.75" hidden="1" customHeight="1" x14ac:dyDescent="0.25">
      <c r="A51" s="159"/>
      <c r="B51" s="159"/>
      <c r="C51" s="159"/>
      <c r="D51" s="160"/>
      <c r="E51" s="159"/>
    </row>
    <row r="52" spans="1:5" ht="24" hidden="1" customHeight="1" x14ac:dyDescent="0.25">
      <c r="A52" s="52"/>
      <c r="B52" s="52"/>
      <c r="C52" s="52"/>
      <c r="D52" s="52"/>
      <c r="E52" s="52"/>
    </row>
    <row r="53" spans="1:5" hidden="1" x14ac:dyDescent="0.25">
      <c r="A53" s="52"/>
      <c r="B53" s="52"/>
      <c r="C53" s="52"/>
      <c r="D53" s="52"/>
      <c r="E53" s="52"/>
    </row>
    <row r="54" spans="1:5" ht="23.25" hidden="1" customHeight="1" x14ac:dyDescent="0.25">
      <c r="A54" s="79"/>
      <c r="B54" s="79"/>
      <c r="C54" s="79"/>
      <c r="D54" s="79"/>
      <c r="E54" s="79"/>
    </row>
    <row r="55" spans="1:5" hidden="1" x14ac:dyDescent="0.25">
      <c r="A55" s="89">
        <f t="shared" ref="A55:E55" si="2">SUM(A52:A54)</f>
        <v>0</v>
      </c>
      <c r="B55" s="89">
        <f t="shared" si="2"/>
        <v>0</v>
      </c>
      <c r="C55" s="89">
        <f t="shared" si="2"/>
        <v>0</v>
      </c>
      <c r="D55" s="94">
        <f t="shared" si="2"/>
        <v>0</v>
      </c>
      <c r="E55" s="145">
        <f t="shared" si="2"/>
        <v>0</v>
      </c>
    </row>
    <row r="56" spans="1:5" ht="9.75" customHeight="1" x14ac:dyDescent="0.25">
      <c r="A56" s="53"/>
      <c r="B56" s="53"/>
      <c r="C56" s="53"/>
      <c r="D56" s="53"/>
      <c r="E56" s="53"/>
    </row>
    <row r="57" spans="1:5" ht="15" customHeight="1" x14ac:dyDescent="0.25">
      <c r="A57" s="90">
        <f>SUM(A55,A50,A33,A18,A10)</f>
        <v>0</v>
      </c>
      <c r="B57" s="90">
        <f>SUM(B55,B50,B33,B18,B10)</f>
        <v>0</v>
      </c>
      <c r="C57" s="90">
        <f>SUM(C55,C50,C33,C18,C10)</f>
        <v>0</v>
      </c>
      <c r="D57" s="91">
        <v>0</v>
      </c>
      <c r="E57" s="97">
        <f>E55+E50+E33+E18+E10</f>
        <v>0</v>
      </c>
    </row>
    <row r="58" spans="1:5" ht="25.5" customHeight="1" x14ac:dyDescent="0.25">
      <c r="A58" s="26"/>
      <c r="B58" s="26"/>
      <c r="C58" s="26"/>
      <c r="D58" s="26"/>
      <c r="E58" s="26"/>
    </row>
  </sheetData>
  <mergeCells count="1">
    <mergeCell ref="A1:E1"/>
  </mergeCells>
  <pageMargins left="0" right="0" top="0" bottom="0" header="0" footer="0"/>
  <pageSetup paperSize="8" scale="9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zoomScale="110" zoomScaleNormal="110" workbookViewId="0">
      <selection activeCell="P13" sqref="P13"/>
    </sheetView>
  </sheetViews>
  <sheetFormatPr defaultRowHeight="15" x14ac:dyDescent="0.25"/>
  <cols>
    <col min="2" max="2" width="20.42578125" customWidth="1"/>
    <col min="3" max="3" width="6.140625" customWidth="1"/>
    <col min="4" max="4" width="13.42578125" customWidth="1"/>
    <col min="5" max="5" width="6.85546875" customWidth="1"/>
    <col min="6" max="6" width="6.5703125" customWidth="1"/>
    <col min="7" max="7" width="8.28515625" customWidth="1"/>
    <col min="8" max="8" width="9.7109375" customWidth="1"/>
    <col min="9" max="9" width="6.5703125" customWidth="1"/>
    <col min="10" max="10" width="7.28515625" customWidth="1"/>
    <col min="11" max="11" width="6.85546875" customWidth="1"/>
    <col min="12" max="12" width="8" customWidth="1"/>
    <col min="13" max="13" width="9.5703125" customWidth="1"/>
    <col min="14" max="14" width="6.5703125" customWidth="1"/>
  </cols>
  <sheetData>
    <row r="1" spans="1:15" ht="39" x14ac:dyDescent="0.25">
      <c r="A1" s="141" t="s">
        <v>0</v>
      </c>
      <c r="B1" s="28"/>
      <c r="C1" s="110" t="s">
        <v>66</v>
      </c>
      <c r="D1" s="111" t="s">
        <v>67</v>
      </c>
      <c r="E1" s="423" t="s">
        <v>67</v>
      </c>
      <c r="F1" s="424"/>
      <c r="G1" s="424"/>
      <c r="H1" s="424"/>
      <c r="I1" s="425"/>
      <c r="J1" s="436" t="s">
        <v>66</v>
      </c>
      <c r="K1" s="436"/>
      <c r="L1" s="436"/>
      <c r="M1" s="436"/>
      <c r="N1" s="436"/>
    </row>
    <row r="2" spans="1:15" ht="38.25" x14ac:dyDescent="0.25">
      <c r="A2" s="421" t="s">
        <v>16</v>
      </c>
      <c r="B2" s="113" t="s">
        <v>1</v>
      </c>
      <c r="C2" s="5" t="s">
        <v>18</v>
      </c>
      <c r="D2" s="5" t="s">
        <v>18</v>
      </c>
      <c r="E2" s="114" t="s">
        <v>24</v>
      </c>
      <c r="F2" s="114" t="s">
        <v>25</v>
      </c>
      <c r="G2" s="114" t="s">
        <v>21</v>
      </c>
      <c r="H2" s="114" t="s">
        <v>22</v>
      </c>
      <c r="I2" s="115" t="s">
        <v>28</v>
      </c>
      <c r="J2" s="114" t="s">
        <v>24</v>
      </c>
      <c r="K2" s="114" t="s">
        <v>29</v>
      </c>
      <c r="L2" s="114" t="s">
        <v>21</v>
      </c>
      <c r="M2" s="114" t="s">
        <v>22</v>
      </c>
      <c r="N2" s="115" t="s">
        <v>28</v>
      </c>
    </row>
    <row r="3" spans="1:15" ht="15" customHeight="1" x14ac:dyDescent="0.25">
      <c r="A3" s="421"/>
      <c r="B3" s="33" t="s">
        <v>39</v>
      </c>
      <c r="C3" s="117"/>
      <c r="D3" s="28"/>
      <c r="E3" s="1"/>
      <c r="F3" s="1"/>
      <c r="G3" s="1"/>
      <c r="H3" s="1"/>
      <c r="I3" s="34"/>
      <c r="J3" s="1"/>
      <c r="K3" s="1"/>
      <c r="L3" s="1"/>
      <c r="M3" s="1"/>
      <c r="N3" s="34"/>
    </row>
    <row r="4" spans="1:15" ht="15" customHeight="1" x14ac:dyDescent="0.25">
      <c r="A4" s="454" t="s">
        <v>2</v>
      </c>
      <c r="B4" s="465"/>
      <c r="C4" s="105"/>
      <c r="D4" s="170"/>
      <c r="E4" s="171"/>
      <c r="F4" s="171"/>
      <c r="G4" s="171"/>
      <c r="H4" s="172"/>
      <c r="I4" s="173"/>
      <c r="J4" s="173"/>
      <c r="K4" s="173"/>
      <c r="L4" s="173"/>
      <c r="M4" s="156"/>
      <c r="N4" s="173"/>
    </row>
    <row r="5" spans="1:15" ht="22.5" customHeight="1" x14ac:dyDescent="0.25">
      <c r="A5" s="434"/>
      <c r="B5" s="48"/>
      <c r="C5" s="23"/>
      <c r="D5" s="23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5" ht="22.5" customHeight="1" x14ac:dyDescent="0.25">
      <c r="A6" s="444"/>
      <c r="B6" s="48"/>
      <c r="C6" s="23"/>
      <c r="D6" s="23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5" x14ac:dyDescent="0.25">
      <c r="A7" s="444"/>
      <c r="B7" s="22"/>
      <c r="C7" s="21"/>
      <c r="D7" s="21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5" x14ac:dyDescent="0.25">
      <c r="A8" s="444"/>
      <c r="B8" s="22"/>
      <c r="C8" s="21"/>
      <c r="D8" s="21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5" ht="15" customHeight="1" x14ac:dyDescent="0.25">
      <c r="A9" s="434"/>
      <c r="B9" s="13"/>
      <c r="C9" s="23"/>
      <c r="D9" s="23"/>
      <c r="E9" s="52"/>
      <c r="F9" s="52"/>
      <c r="G9" s="52"/>
      <c r="H9" s="52"/>
      <c r="I9" s="52"/>
      <c r="J9" s="52"/>
      <c r="K9" s="52"/>
      <c r="L9" s="52"/>
      <c r="M9" s="52"/>
      <c r="N9" s="52"/>
      <c r="O9" s="46"/>
    </row>
    <row r="10" spans="1:15" ht="14.25" customHeight="1" x14ac:dyDescent="0.25">
      <c r="A10" s="444"/>
      <c r="B10" s="16"/>
      <c r="C10" s="21"/>
      <c r="D10" s="2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46"/>
    </row>
    <row r="11" spans="1:15" ht="15.75" customHeight="1" x14ac:dyDescent="0.25">
      <c r="A11" s="444"/>
      <c r="B11" s="16"/>
      <c r="C11" s="21"/>
      <c r="D11" s="2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46"/>
    </row>
    <row r="12" spans="1:15" ht="15" customHeight="1" x14ac:dyDescent="0.25">
      <c r="A12" s="444"/>
      <c r="B12" s="16"/>
      <c r="C12" s="21"/>
      <c r="D12" s="2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46"/>
    </row>
    <row r="13" spans="1:15" ht="13.5" customHeight="1" x14ac:dyDescent="0.25">
      <c r="A13" s="435"/>
      <c r="B13" s="16"/>
      <c r="C13" s="21"/>
      <c r="D13" s="2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46"/>
    </row>
    <row r="14" spans="1:15" x14ac:dyDescent="0.25">
      <c r="A14" s="462"/>
      <c r="B14" s="13"/>
      <c r="C14" s="14"/>
      <c r="D14" s="14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5" ht="14.25" customHeight="1" x14ac:dyDescent="0.25">
      <c r="A15" s="463"/>
      <c r="B15" s="16"/>
      <c r="C15" s="60"/>
      <c r="D15" s="60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5" x14ac:dyDescent="0.25">
      <c r="A16" s="463"/>
      <c r="B16" s="16"/>
      <c r="C16" s="60"/>
      <c r="D16" s="60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6.5" customHeight="1" x14ac:dyDescent="0.25">
      <c r="A17" s="464"/>
      <c r="B17" s="16"/>
      <c r="C17" s="60"/>
      <c r="D17" s="60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x14ac:dyDescent="0.25">
      <c r="A18" s="51"/>
      <c r="B18" s="13"/>
      <c r="C18" s="9"/>
      <c r="D18" s="14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x14ac:dyDescent="0.25">
      <c r="A19" s="51"/>
      <c r="B19" s="13"/>
      <c r="C19" s="9"/>
      <c r="D19" s="14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x14ac:dyDescent="0.25">
      <c r="A20" s="74"/>
      <c r="B20" s="68" t="s">
        <v>17</v>
      </c>
      <c r="C20" s="76"/>
      <c r="D20" s="73"/>
      <c r="E20" s="89">
        <f>SUM(E5:E19)</f>
        <v>0</v>
      </c>
      <c r="F20" s="89">
        <f t="shared" ref="F20:L20" si="0">SUM(F5:F19)</f>
        <v>0</v>
      </c>
      <c r="G20" s="89">
        <f t="shared" si="0"/>
        <v>0</v>
      </c>
      <c r="H20" s="94">
        <v>751.66</v>
      </c>
      <c r="I20" s="89">
        <f>SUM(I5:I19)</f>
        <v>0</v>
      </c>
      <c r="J20" s="89">
        <f t="shared" si="0"/>
        <v>0</v>
      </c>
      <c r="K20" s="89">
        <f t="shared" si="0"/>
        <v>0</v>
      </c>
      <c r="L20" s="89">
        <f t="shared" si="0"/>
        <v>0</v>
      </c>
      <c r="M20" s="94">
        <f>SUM(M5:M19)</f>
        <v>0</v>
      </c>
      <c r="N20" s="89">
        <f>SUM(N5:N19)</f>
        <v>0</v>
      </c>
    </row>
    <row r="21" spans="1:14" x14ac:dyDescent="0.25">
      <c r="A21" s="454" t="s">
        <v>13</v>
      </c>
      <c r="B21" s="455"/>
      <c r="C21" s="105"/>
      <c r="D21" s="170"/>
      <c r="E21" s="174"/>
      <c r="F21" s="174"/>
      <c r="G21" s="174"/>
      <c r="H21" s="175"/>
      <c r="I21" s="176" t="s">
        <v>4</v>
      </c>
      <c r="J21" s="159"/>
      <c r="K21" s="159"/>
      <c r="L21" s="159"/>
      <c r="M21" s="160"/>
      <c r="N21" s="159" t="s">
        <v>4</v>
      </c>
    </row>
    <row r="22" spans="1:14" ht="25.5" customHeight="1" x14ac:dyDescent="0.25">
      <c r="A22" s="434"/>
      <c r="B22" s="54"/>
      <c r="C22" s="57"/>
      <c r="D22" s="55"/>
      <c r="E22" s="122"/>
      <c r="F22" s="122"/>
      <c r="G22" s="122"/>
      <c r="H22" s="122"/>
      <c r="I22" s="122"/>
      <c r="J22" s="122"/>
      <c r="K22" s="122"/>
      <c r="L22" s="122"/>
      <c r="M22" s="122"/>
      <c r="N22" s="122"/>
    </row>
    <row r="23" spans="1:14" ht="14.25" customHeight="1" x14ac:dyDescent="0.25">
      <c r="A23" s="444"/>
      <c r="B23" s="16"/>
      <c r="C23" s="41"/>
      <c r="D23" s="17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14.25" customHeight="1" x14ac:dyDescent="0.25">
      <c r="A24" s="444"/>
      <c r="B24" s="16"/>
      <c r="C24" s="17"/>
      <c r="D24" s="17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x14ac:dyDescent="0.25">
      <c r="A25" s="444"/>
      <c r="B25" s="16"/>
      <c r="C25" s="41"/>
      <c r="D25" s="17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x14ac:dyDescent="0.25">
      <c r="A26" s="444"/>
      <c r="B26" s="16"/>
      <c r="C26" s="41"/>
      <c r="D26" s="17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5">
      <c r="A27" s="434"/>
      <c r="B27" s="13"/>
      <c r="C27" s="9"/>
      <c r="D27" s="14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15.75" customHeight="1" x14ac:dyDescent="0.25">
      <c r="A28" s="444"/>
      <c r="B28" s="22"/>
      <c r="C28" s="51"/>
      <c r="D28" s="17"/>
      <c r="E28" s="52"/>
      <c r="F28" s="52"/>
      <c r="G28" s="52"/>
      <c r="H28" s="52"/>
      <c r="I28" s="119"/>
      <c r="J28" s="52"/>
      <c r="K28" s="52"/>
      <c r="L28" s="52"/>
      <c r="M28" s="52"/>
      <c r="N28" s="147"/>
    </row>
    <row r="29" spans="1:14" ht="24" customHeight="1" x14ac:dyDescent="0.25">
      <c r="A29" s="444"/>
      <c r="B29" s="22"/>
      <c r="C29" s="50"/>
      <c r="D29" s="17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5" customHeight="1" x14ac:dyDescent="0.25">
      <c r="A30" s="444"/>
      <c r="B30" s="22"/>
      <c r="C30" s="51"/>
      <c r="D30" s="17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ht="12" customHeight="1" x14ac:dyDescent="0.25">
      <c r="A31" s="444"/>
      <c r="B31" s="22"/>
      <c r="C31" s="51"/>
      <c r="D31" s="17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ht="15.75" customHeight="1" x14ac:dyDescent="0.25">
      <c r="A32" s="444"/>
      <c r="B32" s="16"/>
      <c r="C32" s="80"/>
      <c r="D32" s="17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12" customHeight="1" x14ac:dyDescent="0.25">
      <c r="A33" s="444"/>
      <c r="B33" s="16"/>
      <c r="C33" s="80"/>
      <c r="D33" s="17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14.25" customHeight="1" x14ac:dyDescent="0.25">
      <c r="A34" s="444"/>
      <c r="B34" s="16"/>
      <c r="C34" s="80"/>
      <c r="D34" s="17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12" hidden="1" customHeight="1" x14ac:dyDescent="0.25">
      <c r="A35" s="444"/>
      <c r="B35" s="16"/>
      <c r="C35" s="80"/>
      <c r="D35" s="17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12" customHeight="1" x14ac:dyDescent="0.25">
      <c r="A36" s="444"/>
      <c r="B36" s="16"/>
      <c r="C36" s="80"/>
      <c r="D36" s="17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0.75" customHeight="1" x14ac:dyDescent="0.25">
      <c r="A37" s="444"/>
      <c r="B37" s="16"/>
      <c r="C37" s="80"/>
      <c r="D37" s="17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27.75" customHeight="1" x14ac:dyDescent="0.25">
      <c r="A38" s="434"/>
      <c r="B38" s="13"/>
      <c r="C38" s="9"/>
      <c r="D38" s="14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x14ac:dyDescent="0.25">
      <c r="A39" s="444"/>
      <c r="B39" s="16"/>
      <c r="C39" s="41"/>
      <c r="D39" s="17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x14ac:dyDescent="0.25">
      <c r="A40" s="444"/>
      <c r="B40" s="16"/>
      <c r="C40" s="41"/>
      <c r="D40" s="17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x14ac:dyDescent="0.25">
      <c r="A41" s="444"/>
      <c r="B41" s="16"/>
      <c r="C41" s="41"/>
      <c r="D41" s="17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5.75" customHeight="1" x14ac:dyDescent="0.25">
      <c r="A42" s="435"/>
      <c r="B42" s="16"/>
      <c r="C42" s="41"/>
      <c r="D42" s="17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20.25" customHeight="1" x14ac:dyDescent="0.25">
      <c r="A43" s="458"/>
      <c r="B43" s="2"/>
      <c r="C43" s="47"/>
      <c r="D43" s="47"/>
      <c r="E43" s="86"/>
      <c r="F43" s="86"/>
      <c r="G43" s="86"/>
      <c r="H43" s="92"/>
      <c r="I43" s="79"/>
      <c r="J43" s="86"/>
      <c r="K43" s="86"/>
      <c r="L43" s="86"/>
      <c r="M43" s="92"/>
      <c r="N43" s="79"/>
    </row>
    <row r="44" spans="1:14" ht="15.75" customHeight="1" x14ac:dyDescent="0.25">
      <c r="A44" s="459"/>
      <c r="B44" s="3"/>
      <c r="C44" s="6"/>
      <c r="D44" s="6"/>
      <c r="E44" s="86"/>
      <c r="F44" s="86"/>
      <c r="G44" s="86"/>
      <c r="H44" s="92"/>
      <c r="I44" s="79"/>
      <c r="J44" s="79"/>
      <c r="K44" s="79"/>
      <c r="L44" s="79"/>
      <c r="M44" s="79"/>
      <c r="N44" s="79"/>
    </row>
    <row r="45" spans="1:14" ht="15.75" customHeight="1" x14ac:dyDescent="0.25">
      <c r="A45" s="459"/>
      <c r="B45" s="3"/>
      <c r="C45" s="6"/>
      <c r="D45" s="6"/>
      <c r="E45" s="86"/>
      <c r="F45" s="86"/>
      <c r="G45" s="86"/>
      <c r="H45" s="92"/>
      <c r="I45" s="79"/>
      <c r="J45" s="79"/>
      <c r="K45" s="79"/>
      <c r="L45" s="79"/>
      <c r="M45" s="79"/>
      <c r="N45" s="79"/>
    </row>
    <row r="46" spans="1:14" ht="15.75" customHeight="1" x14ac:dyDescent="0.25">
      <c r="A46" s="459"/>
      <c r="B46" s="3"/>
      <c r="C46" s="6"/>
      <c r="D46" s="6"/>
      <c r="E46" s="86"/>
      <c r="F46" s="86"/>
      <c r="G46" s="86"/>
      <c r="H46" s="92"/>
      <c r="I46" s="79"/>
      <c r="J46" s="79"/>
      <c r="K46" s="79"/>
      <c r="L46" s="79"/>
      <c r="M46" s="79"/>
      <c r="N46" s="79"/>
    </row>
    <row r="47" spans="1:14" ht="15.75" customHeight="1" x14ac:dyDescent="0.25">
      <c r="A47" s="459"/>
      <c r="B47" s="3"/>
      <c r="C47" s="6"/>
      <c r="D47" s="6"/>
      <c r="E47" s="86"/>
      <c r="F47" s="86"/>
      <c r="G47" s="86"/>
      <c r="H47" s="92"/>
      <c r="I47" s="79"/>
      <c r="J47" s="79"/>
      <c r="K47" s="79"/>
      <c r="L47" s="79"/>
      <c r="M47" s="79"/>
      <c r="N47" s="79"/>
    </row>
    <row r="48" spans="1:14" ht="19.5" customHeight="1" x14ac:dyDescent="0.25">
      <c r="A48" s="434"/>
      <c r="B48" s="83"/>
      <c r="C48" s="14"/>
      <c r="D48" s="14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ht="15.75" customHeight="1" x14ac:dyDescent="0.25">
      <c r="A49" s="444"/>
      <c r="B49" s="82"/>
      <c r="C49" s="17"/>
      <c r="D49" s="17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15.75" customHeight="1" x14ac:dyDescent="0.25">
      <c r="A50" s="444"/>
      <c r="B50" s="82"/>
      <c r="C50" s="17"/>
      <c r="D50" s="17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ht="15" customHeight="1" x14ac:dyDescent="0.25">
      <c r="A51" s="434"/>
      <c r="B51" s="13"/>
      <c r="C51" s="14"/>
      <c r="D51" s="14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5.75" customHeight="1" x14ac:dyDescent="0.25">
      <c r="A52" s="444"/>
      <c r="B52" s="16"/>
      <c r="C52" s="17"/>
      <c r="D52" s="17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4" ht="15.75" customHeight="1" x14ac:dyDescent="0.25">
      <c r="A53" s="435"/>
      <c r="B53" s="16"/>
      <c r="C53" s="17"/>
      <c r="D53" s="17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ht="21.75" customHeight="1" x14ac:dyDescent="0.25">
      <c r="A54" s="49"/>
      <c r="B54" s="13"/>
      <c r="C54" s="9"/>
      <c r="D54" s="14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 x14ac:dyDescent="0.25">
      <c r="A55" s="49"/>
      <c r="B55" s="13"/>
      <c r="C55" s="9"/>
      <c r="D55" s="14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x14ac:dyDescent="0.25">
      <c r="A56" s="75"/>
      <c r="B56" s="68" t="s">
        <v>17</v>
      </c>
      <c r="C56" s="74"/>
      <c r="D56" s="158"/>
      <c r="E56" s="89">
        <f t="shared" ref="E56:N56" si="1">SUM(E22:E55)</f>
        <v>0</v>
      </c>
      <c r="F56" s="89">
        <f t="shared" si="1"/>
        <v>0</v>
      </c>
      <c r="G56" s="89">
        <f t="shared" si="1"/>
        <v>0</v>
      </c>
      <c r="H56" s="94">
        <f>SUM(H22:H55)</f>
        <v>0</v>
      </c>
      <c r="I56" s="89">
        <f t="shared" si="1"/>
        <v>0</v>
      </c>
      <c r="J56" s="89">
        <f t="shared" si="1"/>
        <v>0</v>
      </c>
      <c r="K56" s="89">
        <f t="shared" si="1"/>
        <v>0</v>
      </c>
      <c r="L56" s="89">
        <f t="shared" si="1"/>
        <v>0</v>
      </c>
      <c r="M56" s="94">
        <v>900</v>
      </c>
      <c r="N56" s="89">
        <f t="shared" si="1"/>
        <v>0</v>
      </c>
    </row>
    <row r="57" spans="1:14" x14ac:dyDescent="0.25">
      <c r="A57" s="456" t="s">
        <v>5</v>
      </c>
      <c r="B57" s="457"/>
      <c r="C57" s="107"/>
      <c r="D57" s="11"/>
      <c r="E57" s="159"/>
      <c r="F57" s="159"/>
      <c r="G57" s="159"/>
      <c r="H57" s="160"/>
      <c r="I57" s="159"/>
      <c r="J57" s="159"/>
      <c r="K57" s="159"/>
      <c r="L57" s="159"/>
      <c r="M57" s="160"/>
      <c r="N57" s="159"/>
    </row>
    <row r="58" spans="1:14" ht="18.75" customHeight="1" x14ac:dyDescent="0.25">
      <c r="A58" s="49"/>
      <c r="B58" s="13"/>
      <c r="C58" s="14"/>
      <c r="D58" s="14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x14ac:dyDescent="0.25">
      <c r="A59" s="460"/>
      <c r="B59" s="83"/>
      <c r="C59" s="23"/>
      <c r="D59" s="23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x14ac:dyDescent="0.25">
      <c r="A60" s="461"/>
      <c r="B60" s="82"/>
      <c r="C60" s="60"/>
      <c r="D60" s="23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ht="26.25" customHeight="1" x14ac:dyDescent="0.25">
      <c r="A61" s="49"/>
      <c r="B61" s="13"/>
      <c r="C61" s="23"/>
      <c r="D61" s="23"/>
      <c r="E61" s="79"/>
      <c r="F61" s="79"/>
      <c r="G61" s="79"/>
      <c r="H61" s="79"/>
      <c r="I61" s="52"/>
      <c r="J61" s="79"/>
      <c r="K61" s="79"/>
      <c r="L61" s="79"/>
      <c r="M61" s="79"/>
      <c r="N61" s="52"/>
    </row>
    <row r="62" spans="1:14" x14ac:dyDescent="0.25">
      <c r="A62" s="75"/>
      <c r="B62" s="68" t="s">
        <v>17</v>
      </c>
      <c r="C62" s="74"/>
      <c r="D62" s="158"/>
      <c r="E62" s="89">
        <f t="shared" ref="E62:N62" si="2">SUM(E58:E61)</f>
        <v>0</v>
      </c>
      <c r="F62" s="89">
        <f t="shared" si="2"/>
        <v>0</v>
      </c>
      <c r="G62" s="89">
        <f t="shared" si="2"/>
        <v>0</v>
      </c>
      <c r="H62" s="94">
        <v>443</v>
      </c>
      <c r="I62" s="89">
        <f t="shared" si="2"/>
        <v>0</v>
      </c>
      <c r="J62" s="89">
        <f t="shared" si="2"/>
        <v>0</v>
      </c>
      <c r="K62" s="89">
        <f t="shared" si="2"/>
        <v>0</v>
      </c>
      <c r="L62" s="89">
        <f t="shared" si="2"/>
        <v>0</v>
      </c>
      <c r="M62" s="94">
        <v>376</v>
      </c>
      <c r="N62" s="89">
        <f t="shared" si="2"/>
        <v>0</v>
      </c>
    </row>
    <row r="63" spans="1:14" x14ac:dyDescent="0.25">
      <c r="A63" s="456" t="s">
        <v>6</v>
      </c>
      <c r="B63" s="457"/>
      <c r="C63" s="107"/>
      <c r="D63" s="169"/>
      <c r="E63" s="164"/>
      <c r="F63" s="164"/>
      <c r="G63" s="164"/>
      <c r="H63" s="160"/>
      <c r="I63" s="164"/>
      <c r="J63" s="164"/>
      <c r="K63" s="164"/>
      <c r="L63" s="164"/>
      <c r="M63" s="160"/>
      <c r="N63" s="164"/>
    </row>
    <row r="64" spans="1:14" ht="24.75" customHeight="1" x14ac:dyDescent="0.25">
      <c r="A64" s="434"/>
      <c r="B64" s="13"/>
      <c r="C64" s="14"/>
      <c r="D64" s="14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5">
      <c r="A65" s="444"/>
      <c r="B65" s="16"/>
      <c r="C65" s="17"/>
      <c r="D65" s="17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15.75" customHeight="1" x14ac:dyDescent="0.25">
      <c r="A66" s="444"/>
      <c r="B66" s="16"/>
      <c r="C66" s="17"/>
      <c r="D66" s="17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x14ac:dyDescent="0.25">
      <c r="A67" s="434"/>
      <c r="B67" s="13"/>
      <c r="C67" s="9"/>
      <c r="D67" s="9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1:14" x14ac:dyDescent="0.25">
      <c r="A68" s="444"/>
      <c r="B68" s="20"/>
      <c r="C68" s="17"/>
      <c r="D68" s="17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x14ac:dyDescent="0.25">
      <c r="A69" s="444"/>
      <c r="B69" s="16"/>
      <c r="C69" s="17"/>
      <c r="D69" s="17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1:14" x14ac:dyDescent="0.25">
      <c r="A70" s="444"/>
      <c r="B70" s="16"/>
      <c r="C70" s="44"/>
      <c r="D70" s="44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4" x14ac:dyDescent="0.25">
      <c r="A71" s="444"/>
      <c r="B71" s="16"/>
      <c r="C71" s="17"/>
      <c r="D71" s="17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1:14" x14ac:dyDescent="0.25">
      <c r="A72" s="444"/>
      <c r="B72" s="16"/>
      <c r="C72" s="17"/>
      <c r="D72" s="17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1:14" x14ac:dyDescent="0.25">
      <c r="A73" s="444"/>
      <c r="B73" s="16"/>
      <c r="C73" s="17"/>
      <c r="D73" s="17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1:14" x14ac:dyDescent="0.25">
      <c r="A74" s="434"/>
      <c r="B74" s="13"/>
      <c r="C74" s="14"/>
      <c r="D74" s="14"/>
      <c r="E74" s="52"/>
      <c r="F74" s="52"/>
      <c r="G74" s="52"/>
      <c r="H74" s="79"/>
      <c r="I74" s="52"/>
      <c r="J74" s="52"/>
      <c r="K74" s="52"/>
      <c r="L74" s="52"/>
      <c r="M74" s="79"/>
      <c r="N74" s="52"/>
    </row>
    <row r="75" spans="1:14" x14ac:dyDescent="0.25">
      <c r="A75" s="444"/>
      <c r="B75" s="16"/>
      <c r="C75" s="21"/>
      <c r="D75" s="21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1:14" x14ac:dyDescent="0.25">
      <c r="A76" s="435"/>
      <c r="B76" s="16"/>
      <c r="C76" s="21"/>
      <c r="D76" s="21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1:14" ht="24" customHeight="1" x14ac:dyDescent="0.25">
      <c r="A77" s="125"/>
      <c r="B77" s="13"/>
      <c r="C77" s="23"/>
      <c r="D77" s="23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4" x14ac:dyDescent="0.25">
      <c r="A78" s="51"/>
      <c r="B78" s="13"/>
      <c r="C78" s="9"/>
      <c r="D78" s="14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1:14" x14ac:dyDescent="0.25">
      <c r="A79" s="51"/>
      <c r="B79" s="13"/>
      <c r="C79" s="9"/>
      <c r="D79" s="14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1:14" x14ac:dyDescent="0.25">
      <c r="A80" s="75"/>
      <c r="B80" s="68" t="s">
        <v>17</v>
      </c>
      <c r="C80" s="74"/>
      <c r="D80" s="158"/>
      <c r="E80" s="89">
        <f>SUM(E64:E79)</f>
        <v>0</v>
      </c>
      <c r="F80" s="89">
        <f>SUM(F64:F79)</f>
        <v>0</v>
      </c>
      <c r="G80" s="89">
        <f>SUM(G64:G79)</f>
        <v>0</v>
      </c>
      <c r="H80" s="94">
        <f>SUM(H64:H79)</f>
        <v>0</v>
      </c>
      <c r="I80" s="89">
        <f t="shared" ref="I80:N80" si="3">SUM(I64:I79)</f>
        <v>0</v>
      </c>
      <c r="J80" s="89">
        <f t="shared" si="3"/>
        <v>0</v>
      </c>
      <c r="K80" s="89">
        <f t="shared" si="3"/>
        <v>0</v>
      </c>
      <c r="L80" s="89">
        <f t="shared" si="3"/>
        <v>0</v>
      </c>
      <c r="M80" s="94">
        <f t="shared" si="3"/>
        <v>0</v>
      </c>
      <c r="N80" s="89">
        <f t="shared" si="3"/>
        <v>0</v>
      </c>
    </row>
    <row r="81" spans="1:14" x14ac:dyDescent="0.25">
      <c r="A81" s="456" t="s">
        <v>30</v>
      </c>
      <c r="B81" s="457"/>
      <c r="C81" s="107"/>
      <c r="D81" s="11"/>
      <c r="E81" s="159"/>
      <c r="F81" s="159"/>
      <c r="G81" s="159"/>
      <c r="H81" s="160"/>
      <c r="I81" s="159"/>
      <c r="J81" s="159"/>
      <c r="K81" s="159"/>
      <c r="L81" s="159"/>
      <c r="M81" s="160"/>
      <c r="N81" s="159"/>
    </row>
    <row r="82" spans="1:14" ht="20.25" customHeight="1" x14ac:dyDescent="0.25">
      <c r="A82" s="101"/>
      <c r="B82" s="84"/>
      <c r="C82" s="23"/>
      <c r="D82" s="23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1:14" ht="20.25" customHeight="1" x14ac:dyDescent="0.25">
      <c r="A83" s="102"/>
      <c r="B83" s="85"/>
      <c r="C83" s="60"/>
      <c r="D83" s="60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1:14" x14ac:dyDescent="0.25">
      <c r="A84" s="125"/>
      <c r="B84" s="38"/>
      <c r="C84" s="65"/>
      <c r="D84" s="65"/>
      <c r="E84" s="79"/>
      <c r="F84" s="79"/>
      <c r="G84" s="79"/>
      <c r="H84" s="79"/>
      <c r="I84" s="95"/>
      <c r="J84" s="79"/>
      <c r="K84" s="79"/>
      <c r="L84" s="79"/>
      <c r="M84" s="79"/>
      <c r="N84" s="95"/>
    </row>
    <row r="85" spans="1:14" x14ac:dyDescent="0.25">
      <c r="A85" s="32"/>
      <c r="B85" s="68" t="s">
        <v>17</v>
      </c>
      <c r="C85" s="74"/>
      <c r="D85" s="78"/>
      <c r="E85" s="89">
        <f t="shared" ref="E85:N85" si="4">SUM(E82:E84)</f>
        <v>0</v>
      </c>
      <c r="F85" s="89">
        <f t="shared" si="4"/>
        <v>0</v>
      </c>
      <c r="G85" s="89">
        <f t="shared" si="4"/>
        <v>0</v>
      </c>
      <c r="H85" s="94">
        <f t="shared" si="4"/>
        <v>0</v>
      </c>
      <c r="I85" s="89">
        <f t="shared" si="4"/>
        <v>0</v>
      </c>
      <c r="J85" s="89">
        <f t="shared" si="4"/>
        <v>0</v>
      </c>
      <c r="K85" s="89">
        <f t="shared" si="4"/>
        <v>0</v>
      </c>
      <c r="L85" s="89">
        <f t="shared" si="4"/>
        <v>0</v>
      </c>
      <c r="M85" s="94">
        <f t="shared" si="4"/>
        <v>0</v>
      </c>
      <c r="N85" s="89">
        <f t="shared" si="4"/>
        <v>0</v>
      </c>
    </row>
    <row r="86" spans="1:14" hidden="1" x14ac:dyDescent="0.25">
      <c r="A86" s="75"/>
      <c r="B86" s="19"/>
      <c r="C86" s="16"/>
      <c r="D86" s="10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x14ac:dyDescent="0.25">
      <c r="A87" s="177"/>
      <c r="B87" s="126" t="s">
        <v>40</v>
      </c>
      <c r="C87" s="74"/>
      <c r="D87" s="78"/>
      <c r="E87" s="90">
        <v>118.98</v>
      </c>
      <c r="F87" s="90">
        <v>121.28</v>
      </c>
      <c r="G87" s="90">
        <v>376.15</v>
      </c>
      <c r="H87" s="91">
        <v>2982</v>
      </c>
      <c r="I87" s="97">
        <f>I85+I80+I62+I56+I20</f>
        <v>0</v>
      </c>
      <c r="J87" s="90">
        <f>SUM(J85,J80,J62,J56,J20)</f>
        <v>0</v>
      </c>
      <c r="K87" s="90">
        <f>SUM(K85,K80,K62,K56,K20)</f>
        <v>0</v>
      </c>
      <c r="L87" s="90">
        <f>SUM(L85,L80,L62,L56,L20)</f>
        <v>0</v>
      </c>
      <c r="M87" s="91">
        <f>SUM(M85,M80,M62,M56,M20)</f>
        <v>1276</v>
      </c>
      <c r="N87" s="97">
        <f>N85+N80+N62+N56+N20</f>
        <v>0</v>
      </c>
    </row>
    <row r="88" spans="1:14" x14ac:dyDescent="0.25">
      <c r="H88" s="99"/>
    </row>
  </sheetData>
  <mergeCells count="21">
    <mergeCell ref="E1:I1"/>
    <mergeCell ref="A2:A3"/>
    <mergeCell ref="A14:A17"/>
    <mergeCell ref="J1:N1"/>
    <mergeCell ref="A4:B4"/>
    <mergeCell ref="A5:A8"/>
    <mergeCell ref="A9:A13"/>
    <mergeCell ref="A21:B21"/>
    <mergeCell ref="A57:B57"/>
    <mergeCell ref="A63:B63"/>
    <mergeCell ref="A81:B81"/>
    <mergeCell ref="A22:A26"/>
    <mergeCell ref="A27:A37"/>
    <mergeCell ref="A38:A42"/>
    <mergeCell ref="A43:A47"/>
    <mergeCell ref="A48:A50"/>
    <mergeCell ref="A64:A66"/>
    <mergeCell ref="A67:A73"/>
    <mergeCell ref="A74:A76"/>
    <mergeCell ref="A51:A53"/>
    <mergeCell ref="A59:A60"/>
  </mergeCells>
  <pageMargins left="0" right="0" top="0" bottom="0" header="0" footer="0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4" zoomScale="90" zoomScaleNormal="90" workbookViewId="0">
      <selection activeCell="B3" sqref="B3"/>
    </sheetView>
  </sheetViews>
  <sheetFormatPr defaultRowHeight="15" x14ac:dyDescent="0.25"/>
  <cols>
    <col min="1" max="1" width="11.7109375" customWidth="1"/>
    <col min="2" max="2" width="25.7109375" customWidth="1"/>
    <col min="3" max="3" width="7.7109375" customWidth="1"/>
    <col min="4" max="4" width="7.7109375" hidden="1" customWidth="1"/>
    <col min="5" max="7" width="7.7109375" customWidth="1"/>
    <col min="8" max="8" width="9.7109375" customWidth="1"/>
    <col min="9" max="9" width="7.7109375" customWidth="1"/>
  </cols>
  <sheetData>
    <row r="1" spans="1:9" ht="26.25" x14ac:dyDescent="0.25">
      <c r="A1" s="141" t="s">
        <v>0</v>
      </c>
      <c r="B1" s="28"/>
      <c r="C1" s="110" t="s">
        <v>66</v>
      </c>
      <c r="D1" s="111" t="s">
        <v>67</v>
      </c>
      <c r="E1" s="436" t="s">
        <v>66</v>
      </c>
      <c r="F1" s="436"/>
      <c r="G1" s="436"/>
      <c r="H1" s="436"/>
      <c r="I1" s="436"/>
    </row>
    <row r="2" spans="1:9" ht="38.25" x14ac:dyDescent="0.25">
      <c r="A2" s="421" t="s">
        <v>16</v>
      </c>
      <c r="B2" s="113" t="s">
        <v>1</v>
      </c>
      <c r="C2" s="5" t="s">
        <v>18</v>
      </c>
      <c r="D2" s="5" t="s">
        <v>18</v>
      </c>
      <c r="E2" s="114" t="s">
        <v>24</v>
      </c>
      <c r="F2" s="114" t="s">
        <v>25</v>
      </c>
      <c r="G2" s="114" t="s">
        <v>21</v>
      </c>
      <c r="H2" s="114" t="s">
        <v>22</v>
      </c>
      <c r="I2" s="115" t="s">
        <v>28</v>
      </c>
    </row>
    <row r="3" spans="1:9" ht="15" customHeight="1" x14ac:dyDescent="0.25">
      <c r="A3" s="421"/>
      <c r="B3" s="267" t="s">
        <v>327</v>
      </c>
      <c r="C3" s="117"/>
      <c r="D3" s="28"/>
      <c r="E3" s="1"/>
      <c r="F3" s="1"/>
      <c r="G3" s="1"/>
      <c r="H3" s="1"/>
      <c r="I3" s="34"/>
    </row>
    <row r="4" spans="1:9" ht="16.5" x14ac:dyDescent="0.25">
      <c r="A4" s="473" t="s">
        <v>2</v>
      </c>
      <c r="B4" s="474"/>
      <c r="C4" s="107"/>
      <c r="D4" s="11"/>
      <c r="E4" s="142"/>
      <c r="F4" s="142"/>
      <c r="G4" s="142"/>
      <c r="H4" s="142"/>
      <c r="I4" s="142"/>
    </row>
    <row r="5" spans="1:9" s="216" customFormat="1" ht="24" customHeight="1" x14ac:dyDescent="0.25">
      <c r="A5" s="362" t="s">
        <v>68</v>
      </c>
      <c r="B5" s="365" t="s">
        <v>140</v>
      </c>
      <c r="C5" s="341">
        <v>50</v>
      </c>
      <c r="D5" s="327"/>
      <c r="E5" s="327">
        <v>7.9</v>
      </c>
      <c r="F5" s="327">
        <v>4.5</v>
      </c>
      <c r="G5" s="327">
        <v>9.8000000000000007</v>
      </c>
      <c r="H5" s="327">
        <v>111</v>
      </c>
      <c r="I5" s="361">
        <v>0</v>
      </c>
    </row>
    <row r="6" spans="1:9" ht="24" customHeight="1" x14ac:dyDescent="0.25">
      <c r="A6" s="404" t="s">
        <v>287</v>
      </c>
      <c r="B6" s="365" t="s">
        <v>288</v>
      </c>
      <c r="C6" s="341">
        <v>200</v>
      </c>
      <c r="D6" s="327"/>
      <c r="E6" s="327">
        <v>7.8</v>
      </c>
      <c r="F6" s="327">
        <v>9.4600000000000009</v>
      </c>
      <c r="G6" s="327">
        <v>35.799999999999997</v>
      </c>
      <c r="H6" s="361">
        <v>283.60000000000002</v>
      </c>
      <c r="I6" s="361">
        <v>1.46</v>
      </c>
    </row>
    <row r="7" spans="1:9" ht="21.95" customHeight="1" x14ac:dyDescent="0.25">
      <c r="A7" s="108" t="s">
        <v>289</v>
      </c>
      <c r="B7" s="347" t="s">
        <v>155</v>
      </c>
      <c r="C7" s="326">
        <v>200</v>
      </c>
      <c r="D7" s="326">
        <v>200</v>
      </c>
      <c r="E7" s="327">
        <v>4.5999999999999996</v>
      </c>
      <c r="F7" s="327">
        <v>3.6</v>
      </c>
      <c r="G7" s="327">
        <v>12.6</v>
      </c>
      <c r="H7" s="327">
        <v>100.4</v>
      </c>
      <c r="I7" s="333">
        <v>0.68</v>
      </c>
    </row>
    <row r="8" spans="1:9" ht="24" customHeight="1" x14ac:dyDescent="0.25">
      <c r="A8" s="350" t="s">
        <v>264</v>
      </c>
      <c r="B8" s="347" t="s">
        <v>7</v>
      </c>
      <c r="C8" s="351">
        <v>20</v>
      </c>
      <c r="D8" s="326">
        <v>20</v>
      </c>
      <c r="E8" s="327">
        <f>5.6*D8/100</f>
        <v>1.1200000000000001</v>
      </c>
      <c r="F8" s="327">
        <f>0.8*D8/100</f>
        <v>0.16</v>
      </c>
      <c r="G8" s="327">
        <f>39.2*D8/100</f>
        <v>7.84</v>
      </c>
      <c r="H8" s="327">
        <f>235*D8/100</f>
        <v>47</v>
      </c>
      <c r="I8" s="327">
        <v>0</v>
      </c>
    </row>
    <row r="9" spans="1:9" ht="21.95" customHeight="1" x14ac:dyDescent="0.25">
      <c r="A9" s="362" t="s">
        <v>253</v>
      </c>
      <c r="B9" s="347" t="s">
        <v>254</v>
      </c>
      <c r="C9" s="333">
        <v>185</v>
      </c>
      <c r="D9" s="326"/>
      <c r="E9" s="333">
        <v>0.64</v>
      </c>
      <c r="F9" s="333">
        <v>0.6</v>
      </c>
      <c r="G9" s="333">
        <v>15.68</v>
      </c>
      <c r="H9" s="333">
        <v>75.2</v>
      </c>
      <c r="I9" s="333">
        <v>16</v>
      </c>
    </row>
    <row r="10" spans="1:9" ht="15" customHeight="1" x14ac:dyDescent="0.25">
      <c r="A10" s="165"/>
      <c r="B10" s="277" t="s">
        <v>17</v>
      </c>
      <c r="C10" s="310"/>
      <c r="D10" s="315"/>
      <c r="E10" s="139">
        <f>SUM(E5:E9)</f>
        <v>22.06</v>
      </c>
      <c r="F10" s="139">
        <f>SUM(F5:F9)</f>
        <v>18.320000000000004</v>
      </c>
      <c r="G10" s="139">
        <f>SUM(G5:G9)</f>
        <v>81.72</v>
      </c>
      <c r="H10" s="139">
        <f>SUM(H5:H9)</f>
        <v>617.20000000000005</v>
      </c>
      <c r="I10" s="139">
        <f>SUM(I5:I9)</f>
        <v>18.14</v>
      </c>
    </row>
    <row r="11" spans="1:9" ht="15" customHeight="1" x14ac:dyDescent="0.25">
      <c r="A11" s="471" t="s">
        <v>13</v>
      </c>
      <c r="B11" s="472"/>
      <c r="C11" s="178"/>
      <c r="D11" s="179"/>
      <c r="E11" s="180"/>
      <c r="F11" s="180"/>
      <c r="G11" s="180"/>
      <c r="H11" s="181"/>
      <c r="I11" s="180"/>
    </row>
    <row r="12" spans="1:9" ht="25.5" customHeight="1" x14ac:dyDescent="0.25">
      <c r="A12" s="108" t="s">
        <v>137</v>
      </c>
      <c r="B12" s="347" t="s">
        <v>251</v>
      </c>
      <c r="C12" s="326">
        <v>60</v>
      </c>
      <c r="D12" s="327">
        <v>2.1</v>
      </c>
      <c r="E12" s="327">
        <v>2.1</v>
      </c>
      <c r="F12" s="327">
        <v>10.1</v>
      </c>
      <c r="G12" s="327">
        <v>9.3000000000000007</v>
      </c>
      <c r="H12" s="327">
        <v>136</v>
      </c>
      <c r="I12" s="327">
        <v>25.6</v>
      </c>
    </row>
    <row r="13" spans="1:9" ht="22.5" customHeight="1" x14ac:dyDescent="0.25">
      <c r="A13" s="108" t="s">
        <v>156</v>
      </c>
      <c r="B13" s="347" t="s">
        <v>157</v>
      </c>
      <c r="C13" s="327">
        <v>200</v>
      </c>
      <c r="D13" s="326">
        <v>300</v>
      </c>
      <c r="E13" s="327">
        <v>1.74</v>
      </c>
      <c r="F13" s="327">
        <v>3.56</v>
      </c>
      <c r="G13" s="327">
        <v>9.6199999999999992</v>
      </c>
      <c r="H13" s="358">
        <v>77.599999999999994</v>
      </c>
      <c r="I13" s="327">
        <v>7.34</v>
      </c>
    </row>
    <row r="14" spans="1:9" ht="24" customHeight="1" x14ac:dyDescent="0.25">
      <c r="A14" s="108" t="s">
        <v>158</v>
      </c>
      <c r="B14" s="338" t="s">
        <v>14</v>
      </c>
      <c r="C14" s="351">
        <v>120</v>
      </c>
      <c r="D14" s="351">
        <v>100</v>
      </c>
      <c r="E14" s="333">
        <v>13.6</v>
      </c>
      <c r="F14" s="333">
        <v>13.5</v>
      </c>
      <c r="G14" s="333">
        <v>4.0999999999999996</v>
      </c>
      <c r="H14" s="333">
        <v>192</v>
      </c>
      <c r="I14" s="333">
        <v>2.2999999999999998</v>
      </c>
    </row>
    <row r="15" spans="1:9" ht="28.5" customHeight="1" x14ac:dyDescent="0.25">
      <c r="A15" s="108" t="s">
        <v>290</v>
      </c>
      <c r="B15" s="347" t="s">
        <v>153</v>
      </c>
      <c r="C15" s="326">
        <v>150</v>
      </c>
      <c r="D15" s="331">
        <v>5.66</v>
      </c>
      <c r="E15" s="327">
        <v>8.5500000000000007</v>
      </c>
      <c r="F15" s="327">
        <v>7.85</v>
      </c>
      <c r="G15" s="327">
        <v>37.11</v>
      </c>
      <c r="H15" s="327">
        <v>252</v>
      </c>
      <c r="I15" s="327">
        <v>0</v>
      </c>
    </row>
    <row r="16" spans="1:9" ht="15.75" customHeight="1" x14ac:dyDescent="0.25">
      <c r="A16" s="350" t="s">
        <v>159</v>
      </c>
      <c r="B16" s="405" t="s">
        <v>160</v>
      </c>
      <c r="C16" s="406">
        <v>200</v>
      </c>
      <c r="D16" s="327"/>
      <c r="E16" s="333">
        <v>1.8</v>
      </c>
      <c r="F16" s="333">
        <v>0</v>
      </c>
      <c r="G16" s="333">
        <v>28.6</v>
      </c>
      <c r="H16" s="333">
        <v>121.4</v>
      </c>
      <c r="I16" s="333">
        <v>0.4</v>
      </c>
    </row>
    <row r="17" spans="1:9" ht="24" customHeight="1" x14ac:dyDescent="0.25">
      <c r="A17" s="350" t="s">
        <v>264</v>
      </c>
      <c r="B17" s="347" t="s">
        <v>7</v>
      </c>
      <c r="C17" s="367">
        <v>70</v>
      </c>
      <c r="D17" s="331"/>
      <c r="E17" s="327">
        <v>2.94</v>
      </c>
      <c r="F17" s="327">
        <v>0.42</v>
      </c>
      <c r="G17" s="327">
        <v>20.58</v>
      </c>
      <c r="H17" s="327">
        <v>123</v>
      </c>
      <c r="I17" s="327">
        <v>0</v>
      </c>
    </row>
    <row r="18" spans="1:9" ht="24" customHeight="1" x14ac:dyDescent="0.25">
      <c r="A18" s="350" t="s">
        <v>265</v>
      </c>
      <c r="B18" s="347" t="s">
        <v>3</v>
      </c>
      <c r="C18" s="351">
        <v>60</v>
      </c>
      <c r="D18" s="331"/>
      <c r="E18" s="327">
        <v>1.84</v>
      </c>
      <c r="F18" s="327">
        <v>0.48</v>
      </c>
      <c r="G18" s="327">
        <v>13.36</v>
      </c>
      <c r="H18" s="327">
        <v>69.599999999999994</v>
      </c>
      <c r="I18" s="327">
        <v>0</v>
      </c>
    </row>
    <row r="19" spans="1:9" ht="0.75" customHeight="1" thickBot="1" x14ac:dyDescent="0.3">
      <c r="A19" s="123"/>
      <c r="B19" s="31"/>
      <c r="C19" s="53"/>
      <c r="D19" s="21"/>
      <c r="E19" s="52"/>
      <c r="F19" s="52"/>
      <c r="G19" s="52"/>
      <c r="H19" s="52">
        <f>SUM(H12:H18)</f>
        <v>971.6</v>
      </c>
      <c r="I19" s="52"/>
    </row>
    <row r="20" spans="1:9" ht="15" customHeight="1" thickBot="1" x14ac:dyDescent="0.3">
      <c r="A20" s="221"/>
      <c r="B20" s="318" t="s">
        <v>17</v>
      </c>
      <c r="C20" s="310"/>
      <c r="D20" s="315"/>
      <c r="E20" s="139">
        <f>SUM(E12:E19)</f>
        <v>32.57</v>
      </c>
      <c r="F20" s="139">
        <f>SUM(F12:F19)</f>
        <v>35.909999999999997</v>
      </c>
      <c r="G20" s="139">
        <f>SUM(G12:G19)</f>
        <v>122.67</v>
      </c>
      <c r="H20" s="316">
        <v>746.4</v>
      </c>
      <c r="I20" s="139">
        <f>SUM(I12:I19)</f>
        <v>35.639999999999993</v>
      </c>
    </row>
    <row r="21" spans="1:9" ht="15" customHeight="1" x14ac:dyDescent="0.25">
      <c r="A21" s="467" t="s">
        <v>5</v>
      </c>
      <c r="B21" s="468"/>
      <c r="C21" s="3"/>
      <c r="D21" s="1"/>
      <c r="E21" s="79"/>
      <c r="F21" s="79"/>
      <c r="G21" s="79"/>
      <c r="H21" s="65"/>
      <c r="I21" s="79"/>
    </row>
    <row r="22" spans="1:9" ht="24" customHeight="1" x14ac:dyDescent="0.25">
      <c r="A22" s="108" t="s">
        <v>183</v>
      </c>
      <c r="B22" s="338" t="s">
        <v>255</v>
      </c>
      <c r="C22" s="326" t="s">
        <v>268</v>
      </c>
      <c r="D22" s="407"/>
      <c r="E22" s="327">
        <v>19.38</v>
      </c>
      <c r="F22" s="327">
        <v>12.96</v>
      </c>
      <c r="G22" s="327">
        <v>23.25</v>
      </c>
      <c r="H22" s="327">
        <v>253.16</v>
      </c>
      <c r="I22" s="327">
        <v>0.12</v>
      </c>
    </row>
    <row r="23" spans="1:9" ht="21.95" customHeight="1" x14ac:dyDescent="0.25">
      <c r="A23" s="108" t="s">
        <v>291</v>
      </c>
      <c r="B23" s="375" t="s">
        <v>266</v>
      </c>
      <c r="C23" s="408">
        <v>200</v>
      </c>
      <c r="D23" s="330"/>
      <c r="E23" s="378">
        <v>0.5</v>
      </c>
      <c r="F23" s="378">
        <v>0.1</v>
      </c>
      <c r="G23" s="378">
        <v>10.1</v>
      </c>
      <c r="H23" s="378">
        <v>46</v>
      </c>
      <c r="I23" s="379">
        <v>2</v>
      </c>
    </row>
    <row r="24" spans="1:9" ht="15" customHeight="1" x14ac:dyDescent="0.25">
      <c r="A24" s="182"/>
      <c r="B24" s="277" t="s">
        <v>17</v>
      </c>
      <c r="C24" s="310"/>
      <c r="D24" s="315"/>
      <c r="E24" s="139">
        <v>21.7</v>
      </c>
      <c r="F24" s="139">
        <v>22.68</v>
      </c>
      <c r="G24" s="139">
        <v>32.979999999999997</v>
      </c>
      <c r="H24" s="316">
        <v>299.16000000000003</v>
      </c>
      <c r="I24" s="139">
        <v>1.8</v>
      </c>
    </row>
    <row r="25" spans="1:9" ht="9.9499999999999993" customHeight="1" x14ac:dyDescent="0.25">
      <c r="A25" s="434"/>
      <c r="B25" s="83"/>
      <c r="C25" s="14"/>
      <c r="D25" s="11"/>
      <c r="E25" s="52"/>
      <c r="F25" s="52"/>
      <c r="G25" s="52"/>
      <c r="H25" s="52"/>
      <c r="I25" s="52"/>
    </row>
    <row r="26" spans="1:9" ht="0.75" customHeight="1" x14ac:dyDescent="0.25">
      <c r="A26" s="444"/>
      <c r="B26" s="82"/>
      <c r="C26" s="17"/>
      <c r="D26" s="55"/>
      <c r="E26" s="122"/>
      <c r="F26" s="122"/>
      <c r="G26" s="122"/>
      <c r="H26" s="122"/>
      <c r="I26" s="122"/>
    </row>
    <row r="27" spans="1:9" ht="12.75" hidden="1" customHeight="1" x14ac:dyDescent="0.25">
      <c r="A27" s="444"/>
      <c r="B27" s="82"/>
      <c r="C27" s="17"/>
      <c r="D27" s="17"/>
      <c r="E27" s="52"/>
      <c r="F27" s="52"/>
      <c r="G27" s="52"/>
      <c r="H27" s="52"/>
      <c r="I27" s="52"/>
    </row>
    <row r="28" spans="1:9" ht="12.75" hidden="1" customHeight="1" x14ac:dyDescent="0.25">
      <c r="A28" s="444"/>
      <c r="B28" s="82"/>
      <c r="C28" s="17"/>
      <c r="D28" s="17"/>
      <c r="E28" s="52"/>
      <c r="F28" s="52"/>
      <c r="G28" s="52"/>
      <c r="H28" s="52"/>
      <c r="I28" s="52"/>
    </row>
    <row r="29" spans="1:9" ht="12.75" hidden="1" customHeight="1" x14ac:dyDescent="0.25">
      <c r="A29" s="444"/>
      <c r="B29" s="82"/>
      <c r="C29" s="17"/>
      <c r="D29" s="17"/>
      <c r="E29" s="52"/>
      <c r="F29" s="52"/>
      <c r="G29" s="52"/>
      <c r="H29" s="52"/>
      <c r="I29" s="52"/>
    </row>
    <row r="30" spans="1:9" ht="12.75" hidden="1" customHeight="1" x14ac:dyDescent="0.25">
      <c r="A30" s="444"/>
      <c r="B30" s="82"/>
      <c r="C30" s="17"/>
      <c r="D30" s="17"/>
      <c r="E30" s="52"/>
      <c r="F30" s="52"/>
      <c r="G30" s="52"/>
      <c r="H30" s="52"/>
      <c r="I30" s="52"/>
    </row>
    <row r="31" spans="1:9" ht="16.5" hidden="1" customHeight="1" x14ac:dyDescent="0.25">
      <c r="A31" s="444"/>
      <c r="B31" s="82"/>
      <c r="C31" s="17"/>
      <c r="D31" s="14"/>
      <c r="E31" s="52"/>
      <c r="F31" s="52"/>
      <c r="G31" s="52"/>
      <c r="H31" s="52"/>
      <c r="I31" s="150"/>
    </row>
    <row r="32" spans="1:9" ht="16.5" hidden="1" customHeight="1" x14ac:dyDescent="0.25">
      <c r="A32" s="444"/>
      <c r="B32" s="82"/>
      <c r="C32" s="60"/>
      <c r="D32" s="21"/>
      <c r="E32" s="52"/>
      <c r="F32" s="52"/>
      <c r="G32" s="52"/>
      <c r="H32" s="52"/>
      <c r="I32" s="52"/>
    </row>
    <row r="33" spans="1:10" ht="16.5" hidden="1" customHeight="1" x14ac:dyDescent="0.25">
      <c r="A33" s="444"/>
      <c r="B33" s="82"/>
      <c r="C33" s="17"/>
      <c r="D33" s="21"/>
      <c r="E33" s="52"/>
      <c r="F33" s="52"/>
      <c r="G33" s="52"/>
      <c r="H33" s="52"/>
      <c r="I33" s="52"/>
    </row>
    <row r="34" spans="1:10" ht="19.5" hidden="1" customHeight="1" x14ac:dyDescent="0.25">
      <c r="A34" s="435"/>
      <c r="B34" s="82"/>
      <c r="C34" s="17"/>
      <c r="D34" s="21"/>
      <c r="E34" s="52"/>
      <c r="F34" s="52"/>
      <c r="G34" s="52"/>
      <c r="H34" s="52"/>
      <c r="I34" s="52"/>
    </row>
    <row r="35" spans="1:10" ht="42" hidden="1" customHeight="1" x14ac:dyDescent="0.25">
      <c r="A35" s="434"/>
      <c r="B35" s="220"/>
      <c r="C35" s="220"/>
      <c r="D35" s="21"/>
      <c r="E35" s="52"/>
      <c r="F35" s="52"/>
      <c r="G35" s="52"/>
      <c r="H35" s="52"/>
      <c r="I35" s="52"/>
      <c r="J35" s="26"/>
    </row>
    <row r="36" spans="1:10" ht="14.25" hidden="1" customHeight="1" x14ac:dyDescent="0.25">
      <c r="A36" s="444"/>
      <c r="B36" s="16"/>
      <c r="C36" s="41"/>
      <c r="D36" s="21"/>
      <c r="E36" s="52"/>
      <c r="F36" s="52"/>
      <c r="G36" s="52"/>
      <c r="H36" s="52"/>
      <c r="I36" s="52"/>
      <c r="J36" s="26"/>
    </row>
    <row r="37" spans="1:10" ht="19.5" hidden="1" customHeight="1" x14ac:dyDescent="0.25">
      <c r="A37" s="444"/>
      <c r="B37" s="13"/>
      <c r="C37" s="14"/>
      <c r="D37" s="23"/>
      <c r="E37" s="52"/>
      <c r="F37" s="52"/>
      <c r="G37" s="52"/>
      <c r="H37" s="150"/>
      <c r="I37" s="52"/>
      <c r="J37" s="26"/>
    </row>
    <row r="38" spans="1:10" ht="22.5" hidden="1" customHeight="1" x14ac:dyDescent="0.25">
      <c r="A38" s="444"/>
      <c r="B38" s="16"/>
      <c r="C38" s="21"/>
      <c r="D38" s="52"/>
      <c r="E38" s="52"/>
      <c r="F38" s="52"/>
      <c r="G38" s="52"/>
      <c r="H38" s="52"/>
      <c r="I38" s="52"/>
      <c r="J38" s="26"/>
    </row>
    <row r="39" spans="1:10" ht="18" hidden="1" customHeight="1" x14ac:dyDescent="0.25">
      <c r="A39" s="444"/>
      <c r="B39" s="16"/>
      <c r="C39" s="21"/>
      <c r="D39" s="52"/>
      <c r="E39" s="52"/>
      <c r="F39" s="52"/>
      <c r="G39" s="52"/>
      <c r="H39" s="52"/>
      <c r="I39" s="52"/>
      <c r="J39" s="26"/>
    </row>
    <row r="40" spans="1:10" ht="33.75" hidden="1" customHeight="1" x14ac:dyDescent="0.25">
      <c r="A40" s="435"/>
      <c r="B40" s="16"/>
      <c r="C40" s="21"/>
      <c r="D40" s="52"/>
      <c r="E40" s="15"/>
      <c r="F40" s="52"/>
      <c r="G40" s="52"/>
      <c r="H40" s="52"/>
      <c r="I40" s="52"/>
      <c r="J40" s="26"/>
    </row>
    <row r="41" spans="1:10" ht="0.75" hidden="1" customHeight="1" x14ac:dyDescent="0.25">
      <c r="A41" s="466"/>
      <c r="B41" s="16"/>
      <c r="C41" s="53"/>
      <c r="D41" s="52"/>
      <c r="E41" s="52"/>
      <c r="F41" s="52"/>
      <c r="G41" s="52"/>
      <c r="H41" s="52"/>
      <c r="I41" s="52"/>
    </row>
    <row r="42" spans="1:10" ht="15.75" hidden="1" customHeight="1" x14ac:dyDescent="0.25">
      <c r="A42" s="466"/>
      <c r="B42" s="16"/>
      <c r="C42" s="21"/>
      <c r="D42" s="52"/>
      <c r="E42" s="52"/>
      <c r="F42" s="52"/>
      <c r="G42" s="52"/>
      <c r="H42" s="52"/>
      <c r="I42" s="52"/>
    </row>
    <row r="43" spans="1:10" ht="15.75" hidden="1" customHeight="1" x14ac:dyDescent="0.25">
      <c r="A43" s="466"/>
      <c r="B43" s="16"/>
      <c r="C43" s="21"/>
      <c r="D43" s="52"/>
      <c r="E43" s="52"/>
      <c r="F43" s="52"/>
      <c r="G43" s="52"/>
      <c r="H43" s="52"/>
      <c r="I43" s="52"/>
    </row>
    <row r="44" spans="1:10" ht="15.75" hidden="1" customHeight="1" x14ac:dyDescent="0.25">
      <c r="A44" s="466"/>
      <c r="B44" s="16"/>
      <c r="C44" s="53"/>
      <c r="D44" s="52"/>
      <c r="E44" s="52"/>
      <c r="F44" s="52"/>
      <c r="G44" s="52"/>
      <c r="H44" s="52"/>
      <c r="I44" s="52"/>
    </row>
    <row r="45" spans="1:10" ht="15" hidden="1" customHeight="1" x14ac:dyDescent="0.25">
      <c r="A45" s="466"/>
      <c r="B45" s="16"/>
      <c r="C45" s="53"/>
      <c r="D45" s="52"/>
      <c r="E45" s="52"/>
      <c r="F45" s="52"/>
      <c r="G45" s="52"/>
      <c r="H45" s="52"/>
      <c r="I45" s="52"/>
    </row>
    <row r="46" spans="1:10" ht="15.75" hidden="1" customHeight="1" x14ac:dyDescent="0.25">
      <c r="A46" s="466"/>
      <c r="B46" s="16"/>
      <c r="C46" s="21"/>
      <c r="D46" s="52"/>
      <c r="E46" s="52"/>
      <c r="F46" s="52"/>
      <c r="G46" s="52"/>
      <c r="H46" s="52"/>
      <c r="I46" s="52"/>
    </row>
    <row r="47" spans="1:10" ht="15.75" hidden="1" customHeight="1" x14ac:dyDescent="0.25">
      <c r="A47" s="466"/>
      <c r="B47" s="45"/>
      <c r="C47" s="56"/>
      <c r="D47" s="56"/>
      <c r="E47" s="122"/>
      <c r="F47" s="122"/>
      <c r="G47" s="122"/>
      <c r="H47" s="122"/>
      <c r="I47" s="122"/>
    </row>
    <row r="48" spans="1:10" ht="15.75" hidden="1" customHeight="1" x14ac:dyDescent="0.25">
      <c r="A48" s="466"/>
      <c r="B48" s="16"/>
      <c r="C48" s="21"/>
      <c r="D48" s="21"/>
      <c r="E48" s="52"/>
      <c r="F48" s="52"/>
      <c r="G48" s="52"/>
      <c r="H48" s="52"/>
      <c r="I48" s="52"/>
    </row>
    <row r="49" spans="1:10" ht="15.75" hidden="1" customHeight="1" x14ac:dyDescent="0.25">
      <c r="A49" s="466"/>
      <c r="B49" s="16"/>
      <c r="C49" s="21"/>
      <c r="D49" s="21"/>
      <c r="E49" s="52"/>
      <c r="F49" s="52"/>
      <c r="G49" s="52"/>
      <c r="H49" s="52"/>
      <c r="I49" s="52"/>
    </row>
    <row r="50" spans="1:10" ht="15.75" hidden="1" customHeight="1" x14ac:dyDescent="0.25">
      <c r="A50" s="466"/>
      <c r="B50" s="16"/>
      <c r="C50" s="21"/>
      <c r="D50" s="21"/>
      <c r="E50" s="52"/>
      <c r="F50" s="52"/>
      <c r="G50" s="52"/>
      <c r="H50" s="52"/>
      <c r="I50" s="52"/>
    </row>
    <row r="51" spans="1:10" ht="15.75" hidden="1" customHeight="1" x14ac:dyDescent="0.25">
      <c r="A51" s="434"/>
      <c r="B51" s="13"/>
      <c r="C51" s="9"/>
      <c r="D51" s="14"/>
      <c r="E51" s="52"/>
      <c r="F51" s="52"/>
      <c r="G51" s="52"/>
      <c r="H51" s="52"/>
      <c r="I51" s="52"/>
    </row>
    <row r="52" spans="1:10" ht="15.75" hidden="1" customHeight="1" x14ac:dyDescent="0.25">
      <c r="A52" s="444"/>
      <c r="B52" s="13"/>
      <c r="C52" s="9"/>
      <c r="D52" s="14"/>
      <c r="E52" s="52"/>
      <c r="F52" s="52"/>
      <c r="G52" s="52"/>
      <c r="H52" s="52"/>
      <c r="I52" s="52"/>
    </row>
    <row r="53" spans="1:10" ht="15.75" hidden="1" customHeight="1" x14ac:dyDescent="0.25">
      <c r="A53" s="444"/>
      <c r="B53" s="68"/>
      <c r="C53" s="74"/>
      <c r="D53" s="158"/>
      <c r="E53" s="145"/>
      <c r="F53" s="145"/>
      <c r="G53" s="145"/>
      <c r="H53" s="151"/>
      <c r="I53" s="145"/>
    </row>
    <row r="54" spans="1:10" ht="15.75" hidden="1" customHeight="1" x14ac:dyDescent="0.25">
      <c r="A54" s="444"/>
      <c r="B54" s="107"/>
      <c r="C54" s="107"/>
      <c r="D54" s="11"/>
      <c r="E54" s="164"/>
      <c r="F54" s="164"/>
      <c r="G54" s="164"/>
      <c r="H54" s="164"/>
      <c r="I54" s="164"/>
    </row>
    <row r="55" spans="1:10" ht="15" hidden="1" customHeight="1" x14ac:dyDescent="0.25">
      <c r="A55" s="106"/>
      <c r="B55" s="25"/>
      <c r="C55" s="23"/>
      <c r="D55" s="23"/>
      <c r="E55" s="52"/>
      <c r="F55" s="52"/>
      <c r="G55" s="52"/>
      <c r="H55" s="52"/>
      <c r="I55" s="52"/>
    </row>
    <row r="56" spans="1:10" hidden="1" x14ac:dyDescent="0.25">
      <c r="A56" s="102"/>
      <c r="B56" s="10"/>
      <c r="C56" s="60"/>
      <c r="D56" s="60"/>
      <c r="E56" s="52"/>
      <c r="F56" s="52"/>
      <c r="G56" s="52"/>
      <c r="H56" s="52"/>
      <c r="I56" s="52"/>
    </row>
    <row r="57" spans="1:10" ht="14.25" hidden="1" customHeight="1" x14ac:dyDescent="0.25">
      <c r="A57" s="157"/>
      <c r="B57" s="13"/>
      <c r="C57" s="44"/>
      <c r="D57" s="44"/>
      <c r="E57" s="52"/>
      <c r="F57" s="52"/>
      <c r="G57" s="52"/>
      <c r="H57" s="52"/>
      <c r="I57" s="52"/>
    </row>
    <row r="58" spans="1:10" ht="18.75" hidden="1" customHeight="1" x14ac:dyDescent="0.25">
      <c r="A58" s="106"/>
      <c r="B58" s="68"/>
      <c r="C58" s="74"/>
      <c r="D58" s="158"/>
      <c r="E58" s="145"/>
      <c r="F58" s="145"/>
      <c r="G58" s="145"/>
      <c r="H58" s="151"/>
      <c r="I58" s="145"/>
    </row>
    <row r="59" spans="1:10" ht="36.75" hidden="1" customHeight="1" x14ac:dyDescent="0.25">
      <c r="A59" s="183"/>
      <c r="B59" s="19"/>
      <c r="C59" s="16"/>
      <c r="D59" s="11"/>
      <c r="E59" s="184"/>
      <c r="F59" s="184"/>
      <c r="G59" s="184"/>
      <c r="H59" s="184"/>
      <c r="I59" s="184"/>
    </row>
    <row r="60" spans="1:10" s="271" customFormat="1" ht="15" customHeight="1" x14ac:dyDescent="0.25">
      <c r="A60" s="319"/>
      <c r="B60" s="280" t="s">
        <v>41</v>
      </c>
      <c r="C60" s="317"/>
      <c r="D60" s="314"/>
      <c r="E60" s="269">
        <f>SUM(E58,E53,E24,E20,E10)</f>
        <v>76.33</v>
      </c>
      <c r="F60" s="269">
        <f>SUM(F58,F53,F24,F20,F10)</f>
        <v>76.91</v>
      </c>
      <c r="G60" s="269">
        <f>SUM(G58,G53,G24,G20,G10)</f>
        <v>237.37</v>
      </c>
      <c r="H60" s="269">
        <f>SUM(H58,H53,H24,H20,H10)</f>
        <v>1662.76</v>
      </c>
      <c r="I60" s="268">
        <f>I58+I53+I24+I20+I10</f>
        <v>55.579999999999991</v>
      </c>
    </row>
    <row r="61" spans="1:10" ht="21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</row>
    <row r="62" spans="1:10" ht="21.75" hidden="1" customHeight="1" x14ac:dyDescent="0.25"/>
    <row r="63" spans="1:10" ht="17.25" customHeight="1" x14ac:dyDescent="0.25">
      <c r="A63" s="470" t="s">
        <v>186</v>
      </c>
      <c r="B63" s="470"/>
      <c r="C63" s="470"/>
      <c r="D63" s="470"/>
      <c r="E63" s="470"/>
      <c r="F63" s="470"/>
      <c r="G63" s="470"/>
      <c r="H63" s="470"/>
      <c r="I63" s="470"/>
      <c r="J63" s="266"/>
    </row>
    <row r="64" spans="1:10" ht="21" customHeight="1" x14ac:dyDescent="0.25">
      <c r="A64" s="469"/>
      <c r="B64" s="469"/>
      <c r="C64" s="469"/>
      <c r="D64" s="469"/>
      <c r="E64" s="469"/>
      <c r="F64" s="469"/>
      <c r="G64" s="469"/>
      <c r="H64" s="469"/>
      <c r="I64" s="469"/>
    </row>
  </sheetData>
  <mergeCells count="11">
    <mergeCell ref="A64:I64"/>
    <mergeCell ref="A63:I63"/>
    <mergeCell ref="A11:B11"/>
    <mergeCell ref="E1:I1"/>
    <mergeCell ref="A2:A3"/>
    <mergeCell ref="A4:B4"/>
    <mergeCell ref="A35:A40"/>
    <mergeCell ref="A41:A50"/>
    <mergeCell ref="A51:A54"/>
    <mergeCell ref="A25:A34"/>
    <mergeCell ref="A21:B21"/>
  </mergeCells>
  <pageMargins left="3.937007874015748E-2" right="0" top="0.39370078740157483" bottom="0" header="0" footer="0"/>
  <pageSetup paperSize="8" scale="5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="91" zoomScaleNormal="91" workbookViewId="0">
      <selection activeCell="B6" sqref="B6"/>
    </sheetView>
  </sheetViews>
  <sheetFormatPr defaultRowHeight="15" x14ac:dyDescent="0.25"/>
  <cols>
    <col min="1" max="1" width="11.7109375" customWidth="1"/>
    <col min="2" max="2" width="25.7109375" customWidth="1"/>
    <col min="3" max="3" width="7.7109375" customWidth="1"/>
    <col min="4" max="4" width="7.7109375" hidden="1" customWidth="1"/>
    <col min="5" max="7" width="7.7109375" customWidth="1"/>
    <col min="8" max="8" width="9.7109375" customWidth="1"/>
    <col min="9" max="9" width="7.7109375" customWidth="1"/>
  </cols>
  <sheetData>
    <row r="1" spans="1:9" ht="35.1" customHeight="1" x14ac:dyDescent="0.25">
      <c r="A1" s="192" t="s">
        <v>0</v>
      </c>
      <c r="B1" s="10"/>
      <c r="C1" s="110" t="s">
        <v>66</v>
      </c>
      <c r="D1" s="111" t="s">
        <v>67</v>
      </c>
      <c r="E1" s="431" t="s">
        <v>66</v>
      </c>
      <c r="F1" s="432"/>
      <c r="G1" s="432"/>
      <c r="H1" s="432"/>
      <c r="I1" s="433"/>
    </row>
    <row r="2" spans="1:9" ht="38.1" customHeight="1" x14ac:dyDescent="0.25">
      <c r="A2" s="466" t="s">
        <v>16</v>
      </c>
      <c r="B2" s="8" t="s">
        <v>1</v>
      </c>
      <c r="C2" s="9" t="s">
        <v>18</v>
      </c>
      <c r="D2" s="9" t="s">
        <v>43</v>
      </c>
      <c r="E2" s="186" t="s">
        <v>19</v>
      </c>
      <c r="F2" s="186" t="s">
        <v>20</v>
      </c>
      <c r="G2" s="186" t="s">
        <v>42</v>
      </c>
      <c r="H2" s="186" t="s">
        <v>22</v>
      </c>
      <c r="I2" s="187" t="s">
        <v>23</v>
      </c>
    </row>
    <row r="3" spans="1:9" ht="15" customHeight="1" x14ac:dyDescent="0.25">
      <c r="A3" s="466"/>
      <c r="B3" s="7" t="s">
        <v>330</v>
      </c>
      <c r="C3" s="103"/>
      <c r="D3" s="10"/>
      <c r="E3" s="11"/>
      <c r="F3" s="11"/>
      <c r="G3" s="11"/>
      <c r="H3" s="11"/>
      <c r="I3" s="12"/>
    </row>
    <row r="4" spans="1:9" x14ac:dyDescent="0.25">
      <c r="A4" s="456" t="s">
        <v>2</v>
      </c>
      <c r="B4" s="457"/>
      <c r="C4" s="107"/>
      <c r="D4" s="11"/>
      <c r="E4" s="142"/>
      <c r="F4" s="142"/>
      <c r="G4" s="142"/>
      <c r="H4" s="142"/>
      <c r="I4" s="142"/>
    </row>
    <row r="5" spans="1:9" ht="24" customHeight="1" x14ac:dyDescent="0.25">
      <c r="A5" s="404" t="s">
        <v>150</v>
      </c>
      <c r="B5" s="365" t="s">
        <v>115</v>
      </c>
      <c r="C5" s="341">
        <v>40</v>
      </c>
      <c r="D5" s="341"/>
      <c r="E5" s="327">
        <v>4.7</v>
      </c>
      <c r="F5" s="327">
        <v>7.6</v>
      </c>
      <c r="G5" s="327">
        <v>12.7</v>
      </c>
      <c r="H5" s="327">
        <v>138</v>
      </c>
      <c r="I5" s="333">
        <v>0.1</v>
      </c>
    </row>
    <row r="6" spans="1:9" ht="25.5" customHeight="1" x14ac:dyDescent="0.25">
      <c r="A6" s="364" t="s">
        <v>292</v>
      </c>
      <c r="B6" s="338" t="s">
        <v>293</v>
      </c>
      <c r="C6" s="326">
        <v>150</v>
      </c>
      <c r="D6" s="341">
        <v>200</v>
      </c>
      <c r="E6" s="327">
        <v>20.350000000000001</v>
      </c>
      <c r="F6" s="327">
        <v>30.6</v>
      </c>
      <c r="G6" s="327">
        <v>3.2</v>
      </c>
      <c r="H6" s="327">
        <v>369.9</v>
      </c>
      <c r="I6" s="327">
        <v>0.42</v>
      </c>
    </row>
    <row r="7" spans="1:9" ht="21.95" customHeight="1" x14ac:dyDescent="0.25">
      <c r="A7" s="108" t="s">
        <v>294</v>
      </c>
      <c r="B7" s="347" t="s">
        <v>295</v>
      </c>
      <c r="C7" s="326">
        <v>200</v>
      </c>
      <c r="D7" s="409">
        <v>200</v>
      </c>
      <c r="E7" s="333">
        <v>0.3</v>
      </c>
      <c r="F7" s="333">
        <v>0</v>
      </c>
      <c r="G7" s="333">
        <v>10.84</v>
      </c>
      <c r="H7" s="333">
        <v>45.19</v>
      </c>
      <c r="I7" s="333">
        <v>3.72</v>
      </c>
    </row>
    <row r="8" spans="1:9" ht="24" customHeight="1" x14ac:dyDescent="0.25">
      <c r="A8" s="350" t="s">
        <v>264</v>
      </c>
      <c r="B8" s="347" t="s">
        <v>7</v>
      </c>
      <c r="C8" s="351">
        <v>20</v>
      </c>
      <c r="D8" s="326">
        <v>20</v>
      </c>
      <c r="E8" s="327">
        <f>5.6*D8/100</f>
        <v>1.1200000000000001</v>
      </c>
      <c r="F8" s="327">
        <f>0.8*D8/100</f>
        <v>0.16</v>
      </c>
      <c r="G8" s="327">
        <f>39.2*D8/100</f>
        <v>7.84</v>
      </c>
      <c r="H8" s="327">
        <f>235*D8/100</f>
        <v>47</v>
      </c>
      <c r="I8" s="327">
        <v>0</v>
      </c>
    </row>
    <row r="9" spans="1:9" ht="21.95" customHeight="1" x14ac:dyDescent="0.25">
      <c r="A9" s="362" t="s">
        <v>253</v>
      </c>
      <c r="B9" s="347" t="s">
        <v>254</v>
      </c>
      <c r="C9" s="348">
        <v>185</v>
      </c>
      <c r="D9" s="331"/>
      <c r="E9" s="348">
        <v>1.17</v>
      </c>
      <c r="F9" s="348">
        <v>0.26</v>
      </c>
      <c r="G9" s="348">
        <v>10.53</v>
      </c>
      <c r="H9" s="341">
        <v>55.9</v>
      </c>
      <c r="I9" s="348">
        <v>78</v>
      </c>
    </row>
    <row r="10" spans="1:9" ht="15" customHeight="1" x14ac:dyDescent="0.25">
      <c r="A10" s="75"/>
      <c r="B10" s="277" t="s">
        <v>17</v>
      </c>
      <c r="C10" s="310"/>
      <c r="D10" s="315"/>
      <c r="E10" s="139">
        <f>SUM(E5:E9)</f>
        <v>27.64</v>
      </c>
      <c r="F10" s="139">
        <f>SUM(F5:F9)</f>
        <v>38.619999999999997</v>
      </c>
      <c r="G10" s="139">
        <f>SUM(G5:G9)</f>
        <v>45.11</v>
      </c>
      <c r="H10" s="139">
        <f>SUM(H5:H9)</f>
        <v>655.9899999999999</v>
      </c>
      <c r="I10" s="139">
        <f>SUM(I5:I9)</f>
        <v>82.24</v>
      </c>
    </row>
    <row r="11" spans="1:9" ht="15" customHeight="1" x14ac:dyDescent="0.25">
      <c r="A11" s="471" t="s">
        <v>13</v>
      </c>
      <c r="B11" s="472"/>
      <c r="C11" s="105"/>
      <c r="D11" s="170"/>
      <c r="E11" s="189"/>
      <c r="F11" s="189"/>
      <c r="G11" s="189"/>
      <c r="H11" s="190"/>
      <c r="I11" s="161"/>
    </row>
    <row r="12" spans="1:9" ht="24" customHeight="1" x14ac:dyDescent="0.25">
      <c r="A12" s="108" t="s">
        <v>161</v>
      </c>
      <c r="B12" s="347" t="s">
        <v>162</v>
      </c>
      <c r="C12" s="326">
        <v>60</v>
      </c>
      <c r="D12" s="326" t="s">
        <v>53</v>
      </c>
      <c r="E12" s="327">
        <v>1</v>
      </c>
      <c r="F12" s="327">
        <v>3.2</v>
      </c>
      <c r="G12" s="327">
        <v>11.1</v>
      </c>
      <c r="H12" s="327">
        <v>77.3</v>
      </c>
      <c r="I12" s="327">
        <v>1</v>
      </c>
    </row>
    <row r="13" spans="1:9" ht="21.95" customHeight="1" x14ac:dyDescent="0.25">
      <c r="A13" s="108" t="s">
        <v>163</v>
      </c>
      <c r="B13" s="347" t="s">
        <v>164</v>
      </c>
      <c r="C13" s="351">
        <v>200</v>
      </c>
      <c r="D13" s="326">
        <v>300</v>
      </c>
      <c r="E13" s="348">
        <v>6.14</v>
      </c>
      <c r="F13" s="348">
        <v>9.7799999999999994</v>
      </c>
      <c r="G13" s="348">
        <v>2.38</v>
      </c>
      <c r="H13" s="327">
        <v>122</v>
      </c>
      <c r="I13" s="327">
        <v>1.9</v>
      </c>
    </row>
    <row r="14" spans="1:9" ht="27" customHeight="1" x14ac:dyDescent="0.25">
      <c r="A14" s="108" t="s">
        <v>165</v>
      </c>
      <c r="B14" s="347" t="s">
        <v>12</v>
      </c>
      <c r="C14" s="351">
        <v>140</v>
      </c>
      <c r="D14" s="326">
        <v>280</v>
      </c>
      <c r="E14" s="327">
        <v>13.3</v>
      </c>
      <c r="F14" s="327">
        <v>7.2</v>
      </c>
      <c r="G14" s="327">
        <v>6.3</v>
      </c>
      <c r="H14" s="327">
        <v>143</v>
      </c>
      <c r="I14" s="327">
        <v>4.7</v>
      </c>
    </row>
    <row r="15" spans="1:9" ht="21.95" customHeight="1" x14ac:dyDescent="0.25">
      <c r="A15" s="108" t="s">
        <v>221</v>
      </c>
      <c r="B15" s="347" t="s">
        <v>11</v>
      </c>
      <c r="C15" s="410">
        <v>150</v>
      </c>
      <c r="D15" s="333"/>
      <c r="E15" s="327">
        <v>3.54</v>
      </c>
      <c r="F15" s="327">
        <v>6.05</v>
      </c>
      <c r="G15" s="327">
        <v>32.4</v>
      </c>
      <c r="H15" s="327">
        <v>198.3</v>
      </c>
      <c r="I15" s="327">
        <v>0</v>
      </c>
    </row>
    <row r="16" spans="1:9" ht="24" customHeight="1" x14ac:dyDescent="0.25">
      <c r="A16" s="108" t="s">
        <v>166</v>
      </c>
      <c r="B16" s="347" t="s">
        <v>167</v>
      </c>
      <c r="C16" s="326">
        <v>200</v>
      </c>
      <c r="D16" s="330"/>
      <c r="E16" s="333">
        <v>0.7</v>
      </c>
      <c r="F16" s="333">
        <v>0.3</v>
      </c>
      <c r="G16" s="333">
        <v>22.8</v>
      </c>
      <c r="H16" s="333">
        <v>50.1</v>
      </c>
      <c r="I16" s="333">
        <v>70</v>
      </c>
    </row>
    <row r="17" spans="1:9" ht="24" customHeight="1" x14ac:dyDescent="0.25">
      <c r="A17" s="350" t="s">
        <v>264</v>
      </c>
      <c r="B17" s="347" t="s">
        <v>7</v>
      </c>
      <c r="C17" s="351">
        <v>70</v>
      </c>
      <c r="D17" s="326">
        <v>80</v>
      </c>
      <c r="E17" s="327">
        <v>2.94</v>
      </c>
      <c r="F17" s="327">
        <v>0.42</v>
      </c>
      <c r="G17" s="327">
        <v>20.58</v>
      </c>
      <c r="H17" s="327">
        <v>123</v>
      </c>
      <c r="I17" s="327">
        <v>0</v>
      </c>
    </row>
    <row r="18" spans="1:9" ht="24" customHeight="1" x14ac:dyDescent="0.25">
      <c r="A18" s="350" t="s">
        <v>265</v>
      </c>
      <c r="B18" s="347" t="s">
        <v>3</v>
      </c>
      <c r="C18" s="351">
        <v>60</v>
      </c>
      <c r="D18" s="326">
        <v>40</v>
      </c>
      <c r="E18" s="327">
        <v>1.84</v>
      </c>
      <c r="F18" s="327">
        <v>0.48</v>
      </c>
      <c r="G18" s="327">
        <v>13.36</v>
      </c>
      <c r="H18" s="327">
        <v>69.900000000000006</v>
      </c>
      <c r="I18" s="327">
        <v>0</v>
      </c>
    </row>
    <row r="19" spans="1:9" ht="15.75" x14ac:dyDescent="0.25">
      <c r="A19" s="75"/>
      <c r="B19" s="277" t="s">
        <v>17</v>
      </c>
      <c r="C19" s="310"/>
      <c r="D19" s="315"/>
      <c r="E19" s="139">
        <f>SUM(E12:E18)</f>
        <v>29.46</v>
      </c>
      <c r="F19" s="139">
        <f>SUM(F12:F18)</f>
        <v>27.430000000000003</v>
      </c>
      <c r="G19" s="139">
        <f>SUM(G12:G18)</f>
        <v>108.92</v>
      </c>
      <c r="H19" s="316">
        <v>719.5</v>
      </c>
      <c r="I19" s="139">
        <f>SUM(I12:I18)</f>
        <v>77.599999999999994</v>
      </c>
    </row>
    <row r="20" spans="1:9" x14ac:dyDescent="0.25">
      <c r="A20" s="475" t="s">
        <v>5</v>
      </c>
      <c r="B20" s="455"/>
      <c r="C20" s="105"/>
      <c r="D20" s="191"/>
      <c r="E20" s="190"/>
      <c r="F20" s="190"/>
      <c r="G20" s="190"/>
      <c r="H20" s="190"/>
      <c r="I20" s="164"/>
    </row>
    <row r="21" spans="1:9" ht="21.95" customHeight="1" x14ac:dyDescent="0.25">
      <c r="A21" s="404" t="s">
        <v>296</v>
      </c>
      <c r="B21" s="338" t="s">
        <v>60</v>
      </c>
      <c r="C21" s="341">
        <v>200</v>
      </c>
      <c r="D21" s="341">
        <v>200</v>
      </c>
      <c r="E21" s="327">
        <v>5.8</v>
      </c>
      <c r="F21" s="327">
        <v>5</v>
      </c>
      <c r="G21" s="327">
        <v>9.6</v>
      </c>
      <c r="H21" s="327">
        <v>106</v>
      </c>
      <c r="I21" s="327">
        <v>2.6</v>
      </c>
    </row>
    <row r="22" spans="1:9" ht="21.95" customHeight="1" x14ac:dyDescent="0.25">
      <c r="A22" s="108" t="s">
        <v>135</v>
      </c>
      <c r="B22" s="347" t="s">
        <v>297</v>
      </c>
      <c r="C22" s="341">
        <v>100</v>
      </c>
      <c r="D22" s="331">
        <v>8.5</v>
      </c>
      <c r="E22" s="327">
        <v>8.5</v>
      </c>
      <c r="F22" s="327">
        <v>14</v>
      </c>
      <c r="G22" s="327">
        <v>41</v>
      </c>
      <c r="H22" s="327">
        <v>220</v>
      </c>
      <c r="I22" s="327">
        <v>0</v>
      </c>
    </row>
    <row r="23" spans="1:9" ht="15.75" x14ac:dyDescent="0.25">
      <c r="A23" s="75"/>
      <c r="B23" s="277" t="s">
        <v>17</v>
      </c>
      <c r="C23" s="310"/>
      <c r="D23" s="315"/>
      <c r="E23" s="139">
        <f>SUM(E21:E22)</f>
        <v>14.3</v>
      </c>
      <c r="F23" s="139">
        <f>SUM(F21:F22)</f>
        <v>19</v>
      </c>
      <c r="G23" s="139">
        <f>SUM(G21:G22)</f>
        <v>50.6</v>
      </c>
      <c r="H23" s="139">
        <f>SUM(H21:H22)</f>
        <v>326</v>
      </c>
      <c r="I23" s="139">
        <f>SUM(I21:I22)</f>
        <v>2.6</v>
      </c>
    </row>
    <row r="24" spans="1:9" hidden="1" x14ac:dyDescent="0.25">
      <c r="A24" s="475"/>
      <c r="B24" s="455"/>
      <c r="C24" s="105"/>
      <c r="D24" s="191"/>
      <c r="E24" s="190"/>
      <c r="F24" s="190"/>
      <c r="G24" s="190"/>
      <c r="H24" s="190"/>
      <c r="I24" s="164"/>
    </row>
    <row r="25" spans="1:9" hidden="1" x14ac:dyDescent="0.25">
      <c r="A25" s="462"/>
      <c r="B25" s="13"/>
      <c r="C25" s="14"/>
      <c r="D25" s="14"/>
      <c r="E25" s="52"/>
      <c r="F25" s="52"/>
      <c r="G25" s="52"/>
      <c r="H25" s="52"/>
      <c r="I25" s="52"/>
    </row>
    <row r="26" spans="1:9" hidden="1" x14ac:dyDescent="0.25">
      <c r="A26" s="464"/>
      <c r="B26" s="16"/>
      <c r="C26" s="17"/>
      <c r="D26" s="17"/>
      <c r="E26" s="52"/>
      <c r="F26" s="52"/>
      <c r="G26" s="52"/>
      <c r="H26" s="52"/>
      <c r="I26" s="52"/>
    </row>
    <row r="27" spans="1:9" ht="17.25" hidden="1" customHeight="1" x14ac:dyDescent="0.25">
      <c r="A27" s="434"/>
      <c r="B27" s="13"/>
      <c r="C27" s="9"/>
      <c r="D27" s="14"/>
      <c r="E27" s="52"/>
      <c r="F27" s="52"/>
      <c r="G27" s="52"/>
      <c r="H27" s="52"/>
      <c r="I27" s="148"/>
    </row>
    <row r="28" spans="1:9" ht="27" hidden="1" customHeight="1" x14ac:dyDescent="0.25">
      <c r="A28" s="444"/>
      <c r="B28" s="20"/>
      <c r="C28" s="41"/>
      <c r="D28" s="17"/>
      <c r="E28" s="52"/>
      <c r="F28" s="52"/>
      <c r="G28" s="52"/>
      <c r="H28" s="52"/>
      <c r="I28" s="147"/>
    </row>
    <row r="29" spans="1:9" hidden="1" x14ac:dyDescent="0.25">
      <c r="A29" s="444"/>
      <c r="B29" s="16"/>
      <c r="C29" s="80"/>
      <c r="D29" s="17"/>
      <c r="E29" s="52"/>
      <c r="F29" s="52"/>
      <c r="G29" s="52"/>
      <c r="H29" s="52"/>
      <c r="I29" s="52"/>
    </row>
    <row r="30" spans="1:9" ht="15" hidden="1" customHeight="1" x14ac:dyDescent="0.25">
      <c r="A30" s="444"/>
      <c r="B30" s="16"/>
      <c r="C30" s="41"/>
      <c r="D30" s="17"/>
      <c r="E30" s="52"/>
      <c r="F30" s="52"/>
      <c r="G30" s="52"/>
      <c r="H30" s="52"/>
      <c r="I30" s="52"/>
    </row>
    <row r="31" spans="1:9" ht="20.25" hidden="1" customHeight="1" x14ac:dyDescent="0.25">
      <c r="A31" s="435"/>
      <c r="B31" s="16"/>
      <c r="C31" s="80"/>
      <c r="D31" s="17"/>
      <c r="E31" s="52"/>
      <c r="F31" s="52"/>
      <c r="G31" s="52"/>
      <c r="H31" s="52"/>
      <c r="I31" s="52"/>
    </row>
    <row r="32" spans="1:9" ht="26.25" hidden="1" customHeight="1" x14ac:dyDescent="0.25">
      <c r="A32" s="460"/>
      <c r="B32" s="24"/>
      <c r="C32" s="58"/>
      <c r="D32" s="14"/>
      <c r="E32" s="52"/>
      <c r="F32" s="52"/>
      <c r="G32" s="52"/>
      <c r="H32" s="52"/>
      <c r="I32" s="52"/>
    </row>
    <row r="33" spans="1:9" hidden="1" x14ac:dyDescent="0.25">
      <c r="A33" s="477"/>
      <c r="B33" s="31"/>
      <c r="C33" s="63"/>
      <c r="D33" s="17"/>
      <c r="E33" s="52"/>
      <c r="F33" s="52"/>
      <c r="G33" s="52"/>
      <c r="H33" s="52"/>
      <c r="I33" s="52"/>
    </row>
    <row r="34" spans="1:9" hidden="1" x14ac:dyDescent="0.25">
      <c r="A34" s="477"/>
      <c r="B34" s="31"/>
      <c r="C34" s="63"/>
      <c r="D34" s="21"/>
      <c r="E34" s="52"/>
      <c r="F34" s="52"/>
      <c r="G34" s="52"/>
      <c r="H34" s="52"/>
      <c r="I34" s="52"/>
    </row>
    <row r="35" spans="1:9" hidden="1" x14ac:dyDescent="0.25">
      <c r="A35" s="462"/>
      <c r="B35" s="4"/>
      <c r="C35" s="65"/>
      <c r="D35" s="65"/>
      <c r="E35" s="52"/>
      <c r="F35" s="52"/>
      <c r="G35" s="52"/>
      <c r="H35" s="52"/>
      <c r="I35" s="52"/>
    </row>
    <row r="36" spans="1:9" hidden="1" x14ac:dyDescent="0.25">
      <c r="A36" s="463"/>
      <c r="B36" s="3"/>
      <c r="C36" s="112"/>
      <c r="D36" s="112"/>
      <c r="E36" s="79"/>
      <c r="F36" s="79"/>
      <c r="G36" s="79"/>
      <c r="H36" s="79"/>
      <c r="I36" s="52"/>
    </row>
    <row r="37" spans="1:9" hidden="1" x14ac:dyDescent="0.25">
      <c r="A37" s="464"/>
      <c r="B37" s="3"/>
      <c r="C37" s="112"/>
      <c r="D37" s="112"/>
      <c r="E37" s="79"/>
      <c r="F37" s="79"/>
      <c r="G37" s="79"/>
      <c r="H37" s="79"/>
      <c r="I37" s="52"/>
    </row>
    <row r="38" spans="1:9" hidden="1" x14ac:dyDescent="0.25">
      <c r="A38" s="51"/>
      <c r="B38" s="13"/>
      <c r="C38" s="9"/>
      <c r="D38" s="14"/>
      <c r="E38" s="52"/>
      <c r="F38" s="52"/>
      <c r="G38" s="52"/>
      <c r="H38" s="52"/>
      <c r="I38" s="52"/>
    </row>
    <row r="39" spans="1:9" hidden="1" x14ac:dyDescent="0.25">
      <c r="A39" s="51"/>
      <c r="B39" s="13"/>
      <c r="C39" s="9"/>
      <c r="D39" s="14"/>
      <c r="E39" s="52"/>
      <c r="F39" s="52"/>
      <c r="G39" s="52"/>
      <c r="H39" s="52"/>
      <c r="I39" s="52"/>
    </row>
    <row r="40" spans="1:9" hidden="1" x14ac:dyDescent="0.25">
      <c r="A40" s="75"/>
      <c r="B40" s="68"/>
      <c r="C40" s="162"/>
      <c r="D40" s="162"/>
      <c r="E40" s="145"/>
      <c r="F40" s="145"/>
      <c r="G40" s="145"/>
      <c r="H40" s="151"/>
      <c r="I40" s="145"/>
    </row>
    <row r="41" spans="1:9" hidden="1" x14ac:dyDescent="0.25">
      <c r="A41" s="476"/>
      <c r="B41" s="457"/>
      <c r="C41" s="163"/>
      <c r="D41" s="163"/>
      <c r="E41" s="164"/>
      <c r="F41" s="164"/>
      <c r="G41" s="164"/>
      <c r="H41" s="164"/>
      <c r="I41" s="164"/>
    </row>
    <row r="42" spans="1:9" hidden="1" x14ac:dyDescent="0.25">
      <c r="A42" s="125"/>
      <c r="B42" s="29"/>
      <c r="C42" s="39"/>
      <c r="D42" s="39"/>
      <c r="E42" s="79"/>
      <c r="F42" s="79"/>
      <c r="G42" s="79"/>
      <c r="H42" s="79"/>
      <c r="I42" s="79"/>
    </row>
    <row r="43" spans="1:9" hidden="1" x14ac:dyDescent="0.25">
      <c r="A43" s="125"/>
      <c r="B43" s="28"/>
      <c r="C43" s="65"/>
      <c r="D43" s="65"/>
      <c r="E43" s="79"/>
      <c r="F43" s="79"/>
      <c r="G43" s="79"/>
      <c r="H43" s="79"/>
      <c r="I43" s="79"/>
    </row>
    <row r="44" spans="1:9" hidden="1" x14ac:dyDescent="0.25">
      <c r="A44" s="157"/>
      <c r="B44" s="13"/>
      <c r="C44" s="23"/>
      <c r="D44" s="23"/>
      <c r="E44" s="79"/>
      <c r="F44" s="79"/>
      <c r="G44" s="79"/>
      <c r="H44" s="79"/>
      <c r="I44" s="52"/>
    </row>
    <row r="45" spans="1:9" hidden="1" x14ac:dyDescent="0.25">
      <c r="A45" s="32"/>
      <c r="B45" s="68" t="s">
        <v>17</v>
      </c>
      <c r="C45" s="74"/>
      <c r="D45" s="158"/>
      <c r="E45" s="145">
        <f t="shared" ref="E45:I45" si="0">SUM(E42:E44)</f>
        <v>0</v>
      </c>
      <c r="F45" s="145">
        <f t="shared" si="0"/>
        <v>0</v>
      </c>
      <c r="G45" s="145">
        <f t="shared" si="0"/>
        <v>0</v>
      </c>
      <c r="H45" s="151">
        <f t="shared" si="0"/>
        <v>0</v>
      </c>
      <c r="I45" s="145">
        <f t="shared" si="0"/>
        <v>0</v>
      </c>
    </row>
    <row r="46" spans="1:9" hidden="1" x14ac:dyDescent="0.25">
      <c r="A46" s="77"/>
      <c r="B46" s="19"/>
      <c r="C46" s="16"/>
      <c r="D46" s="11"/>
      <c r="E46" s="184"/>
      <c r="F46" s="184"/>
      <c r="G46" s="184"/>
      <c r="H46" s="184"/>
      <c r="I46" s="184"/>
    </row>
    <row r="47" spans="1:9" ht="15.75" x14ac:dyDescent="0.25">
      <c r="A47" s="177"/>
      <c r="B47" s="280" t="s">
        <v>31</v>
      </c>
      <c r="C47" s="317"/>
      <c r="D47" s="314"/>
      <c r="E47" s="269">
        <f>SUM(E45,E40,E23,E19,E10)</f>
        <v>71.400000000000006</v>
      </c>
      <c r="F47" s="269">
        <f>SUM(F45,F40,F23,F19,F10)</f>
        <v>85.050000000000011</v>
      </c>
      <c r="G47" s="269">
        <f>SUM(G45,G40,G23,G19,G10)</f>
        <v>204.63</v>
      </c>
      <c r="H47" s="269">
        <f>SUM(H45,H40,H23,H19,H10)</f>
        <v>1701.4899999999998</v>
      </c>
      <c r="I47" s="268">
        <f>I45+I40+I23+I19+I10</f>
        <v>162.44</v>
      </c>
    </row>
  </sheetData>
  <mergeCells count="11">
    <mergeCell ref="A4:B4"/>
    <mergeCell ref="A11:B11"/>
    <mergeCell ref="A20:B20"/>
    <mergeCell ref="E1:I1"/>
    <mergeCell ref="A2:A3"/>
    <mergeCell ref="A24:B24"/>
    <mergeCell ref="A41:B41"/>
    <mergeCell ref="A35:A37"/>
    <mergeCell ref="A27:A31"/>
    <mergeCell ref="A25:A26"/>
    <mergeCell ref="A32:A34"/>
  </mergeCells>
  <pageMargins left="0.39370078740157483" right="0" top="0.59055118110236227" bottom="0.19685039370078741" header="0" footer="0"/>
  <pageSetup paperSize="8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первый</vt:lpstr>
      <vt:lpstr>второй</vt:lpstr>
      <vt:lpstr>третий</vt:lpstr>
      <vt:lpstr>четвёртый</vt:lpstr>
      <vt:lpstr>пятый</vt:lpstr>
      <vt:lpstr>шестой</vt:lpstr>
      <vt:lpstr>седьмой</vt:lpstr>
      <vt:lpstr>восьмой</vt:lpstr>
      <vt:lpstr>девятый</vt:lpstr>
      <vt:lpstr>десятый</vt:lpstr>
      <vt:lpstr>одиннадцатый</vt:lpstr>
      <vt:lpstr>двенадцатый</vt:lpstr>
      <vt:lpstr>тринадцатый</vt:lpstr>
      <vt:lpstr>четырнадцатый</vt:lpstr>
      <vt:lpstr>Лист1</vt:lpstr>
      <vt:lpstr>Лист2</vt:lpstr>
      <vt:lpstr>Лист3</vt:lpstr>
      <vt:lpstr>Лист5</vt:lpstr>
      <vt:lpstr>Лист4</vt:lpstr>
      <vt:lpstr>Лист6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2023-08-31T03:22:32Z</dcterms:modified>
</cp:coreProperties>
</file>