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545" windowWidth="15120" windowHeight="6570" firstSheet="5" activeTab="11"/>
  </bookViews>
  <sheets>
    <sheet name="первый" sheetId="34" r:id="rId1"/>
    <sheet name="второй" sheetId="35" r:id="rId2"/>
    <sheet name="третий" sheetId="54" r:id="rId3"/>
    <sheet name="четвёртый" sheetId="37" r:id="rId4"/>
    <sheet name="пятый" sheetId="55" r:id="rId5"/>
    <sheet name="шестой" sheetId="39" r:id="rId6"/>
    <sheet name="седьмой" sheetId="41" r:id="rId7"/>
    <sheet name="восьмой" sheetId="42" r:id="rId8"/>
    <sheet name="девятый" sheetId="43" r:id="rId9"/>
    <sheet name="одиннадцатый" sheetId="45" r:id="rId10"/>
    <sheet name="десятый" sheetId="44" r:id="rId11"/>
    <sheet name="двенадцатый" sheetId="46" r:id="rId12"/>
  </sheets>
  <calcPr calcId="152511"/>
</workbook>
</file>

<file path=xl/calcChain.xml><?xml version="1.0" encoding="utf-8"?>
<calcChain xmlns="http://schemas.openxmlformats.org/spreadsheetml/2006/main">
  <c r="E66" i="45" l="1"/>
  <c r="F66" i="45"/>
  <c r="G66" i="45"/>
  <c r="H66" i="45"/>
  <c r="I66" i="45"/>
  <c r="H25" i="45"/>
  <c r="H60" i="44" l="1"/>
  <c r="Q56" i="41" l="1"/>
  <c r="O56" i="41"/>
  <c r="E72" i="41"/>
  <c r="F72" i="41"/>
  <c r="G72" i="41"/>
  <c r="H72" i="41"/>
  <c r="I72" i="41"/>
  <c r="O54" i="55" l="1"/>
  <c r="E66" i="55"/>
  <c r="G54" i="55"/>
  <c r="F66" i="55"/>
  <c r="G66" i="55"/>
  <c r="G24" i="55"/>
  <c r="G21" i="55"/>
  <c r="F21" i="55"/>
  <c r="E21" i="55"/>
  <c r="D21" i="55"/>
  <c r="L25" i="37"/>
  <c r="M25" i="37"/>
  <c r="N25" i="37"/>
  <c r="O25" i="37"/>
  <c r="P22" i="54"/>
  <c r="O22" i="54"/>
  <c r="N22" i="54"/>
  <c r="M22" i="54"/>
  <c r="L22" i="54"/>
  <c r="D55" i="37"/>
  <c r="E55" i="37"/>
  <c r="F55" i="37"/>
  <c r="G55" i="37"/>
  <c r="O58" i="35" l="1"/>
  <c r="E67" i="34" l="1"/>
  <c r="F67" i="34"/>
  <c r="G67" i="34"/>
  <c r="H67" i="34"/>
  <c r="I67" i="34"/>
  <c r="J45" i="46" l="1"/>
  <c r="K45" i="46"/>
  <c r="L45" i="46"/>
  <c r="N45" i="46"/>
  <c r="P53" i="45" l="1"/>
  <c r="P60" i="44" l="1"/>
  <c r="H24" i="44"/>
  <c r="P24" i="44"/>
  <c r="I71" i="43"/>
  <c r="H71" i="43"/>
  <c r="G71" i="43"/>
  <c r="F71" i="43"/>
  <c r="E71" i="43"/>
  <c r="H59" i="43"/>
  <c r="E58" i="42"/>
  <c r="F58" i="42"/>
  <c r="H58" i="42"/>
  <c r="I58" i="42"/>
  <c r="G58" i="42"/>
  <c r="H18" i="42"/>
  <c r="P18" i="42" s="1"/>
  <c r="P21" i="42" s="1"/>
  <c r="G18" i="42"/>
  <c r="O18" i="42" s="1"/>
  <c r="F18" i="42"/>
  <c r="N18" i="42" s="1"/>
  <c r="E18" i="42"/>
  <c r="M18" i="42" s="1"/>
  <c r="Q20" i="41"/>
  <c r="I20" i="41"/>
  <c r="D30" i="41"/>
  <c r="D36" i="41"/>
  <c r="E63" i="39"/>
  <c r="F63" i="39"/>
  <c r="G63" i="39"/>
  <c r="H63" i="39"/>
  <c r="I63" i="39"/>
  <c r="J63" i="39"/>
  <c r="K63" i="39"/>
  <c r="L63" i="39"/>
  <c r="N63" i="39"/>
  <c r="M64" i="39"/>
  <c r="E80" i="39"/>
  <c r="F80" i="39"/>
  <c r="G80" i="39"/>
  <c r="H80" i="39"/>
  <c r="I80" i="39"/>
  <c r="J80" i="39"/>
  <c r="K80" i="39"/>
  <c r="L80" i="39"/>
  <c r="N80" i="39"/>
  <c r="E85" i="39"/>
  <c r="F85" i="39"/>
  <c r="G85" i="39"/>
  <c r="H85" i="39"/>
  <c r="I85" i="39"/>
  <c r="J85" i="39"/>
  <c r="K85" i="39"/>
  <c r="L85" i="39"/>
  <c r="M85" i="39"/>
  <c r="N85" i="39"/>
  <c r="H21" i="42" l="1"/>
  <c r="G68" i="55"/>
  <c r="P66" i="55"/>
  <c r="N66" i="55"/>
  <c r="M66" i="55"/>
  <c r="L66" i="55"/>
  <c r="H66" i="55"/>
  <c r="D66" i="55"/>
  <c r="P54" i="55"/>
  <c r="N54" i="55"/>
  <c r="M54" i="55"/>
  <c r="L54" i="55"/>
  <c r="H54" i="55"/>
  <c r="F54" i="55"/>
  <c r="E54" i="55"/>
  <c r="D54" i="55"/>
  <c r="P24" i="55"/>
  <c r="H24" i="55"/>
  <c r="F24" i="55"/>
  <c r="E24" i="55"/>
  <c r="D24" i="55"/>
  <c r="O20" i="55"/>
  <c r="O24" i="55" s="1"/>
  <c r="O68" i="55" s="1"/>
  <c r="N20" i="55"/>
  <c r="N24" i="55" s="1"/>
  <c r="M20" i="55"/>
  <c r="M24" i="55" s="1"/>
  <c r="L20" i="55"/>
  <c r="L24" i="55" s="1"/>
  <c r="E48" i="39"/>
  <c r="F48" i="39"/>
  <c r="G48" i="39"/>
  <c r="H48" i="39"/>
  <c r="I48" i="39"/>
  <c r="J48" i="39"/>
  <c r="K48" i="39"/>
  <c r="L48" i="39"/>
  <c r="M48" i="39"/>
  <c r="N48" i="39"/>
  <c r="M68" i="55" l="1"/>
  <c r="P68" i="55"/>
  <c r="E68" i="55"/>
  <c r="H68" i="55"/>
  <c r="D68" i="55"/>
  <c r="F68" i="55"/>
  <c r="L68" i="55"/>
  <c r="N68" i="55"/>
  <c r="P93" i="54"/>
  <c r="O93" i="54"/>
  <c r="N93" i="54"/>
  <c r="M93" i="54"/>
  <c r="L93" i="54"/>
  <c r="H93" i="54"/>
  <c r="G93" i="54"/>
  <c r="F93" i="54"/>
  <c r="E93" i="54"/>
  <c r="D93" i="54"/>
  <c r="P88" i="54"/>
  <c r="O88" i="54"/>
  <c r="N88" i="54"/>
  <c r="M88" i="54"/>
  <c r="L88" i="54"/>
  <c r="H63" i="54"/>
  <c r="G63" i="54"/>
  <c r="F63" i="54"/>
  <c r="E63" i="54"/>
  <c r="D63" i="54"/>
  <c r="P50" i="54"/>
  <c r="O50" i="54"/>
  <c r="N50" i="54"/>
  <c r="M50" i="54"/>
  <c r="L50" i="54"/>
  <c r="L95" i="54" s="1"/>
  <c r="H50" i="54"/>
  <c r="G50" i="54"/>
  <c r="F50" i="54"/>
  <c r="E50" i="54"/>
  <c r="D50" i="54"/>
  <c r="N95" i="54"/>
  <c r="H22" i="54"/>
  <c r="G22" i="54"/>
  <c r="F22" i="54"/>
  <c r="E22" i="54"/>
  <c r="E95" i="54" s="1"/>
  <c r="D22" i="54"/>
  <c r="H66" i="37"/>
  <c r="G66" i="37"/>
  <c r="F66" i="37"/>
  <c r="E66" i="37"/>
  <c r="D66" i="37"/>
  <c r="G95" i="54" l="1"/>
  <c r="L94" i="54"/>
  <c r="P95" i="54"/>
  <c r="M95" i="54"/>
  <c r="D95" i="54"/>
  <c r="F95" i="54"/>
  <c r="H95" i="54"/>
  <c r="I25" i="34"/>
  <c r="P21" i="35" l="1"/>
  <c r="O21" i="35"/>
  <c r="O75" i="35" s="1"/>
  <c r="N21" i="35"/>
  <c r="M21" i="35"/>
  <c r="L21" i="35"/>
  <c r="H21" i="35"/>
  <c r="G21" i="35"/>
  <c r="F21" i="35"/>
  <c r="E21" i="35"/>
  <c r="D21" i="35"/>
  <c r="H52" i="45" l="1"/>
  <c r="H53" i="45" s="1"/>
  <c r="H97" i="45" s="1"/>
  <c r="G52" i="45"/>
  <c r="F52" i="45"/>
  <c r="E52" i="45"/>
  <c r="H46" i="44"/>
  <c r="G46" i="44"/>
  <c r="F46" i="44"/>
  <c r="E46" i="44"/>
  <c r="H67" i="45" l="1"/>
  <c r="P58" i="43" l="1"/>
  <c r="P59" i="43" s="1"/>
  <c r="O58" i="43"/>
  <c r="N58" i="43"/>
  <c r="P55" i="41" l="1"/>
  <c r="P56" i="41" s="1"/>
  <c r="H55" i="41"/>
  <c r="H56" i="41" s="1"/>
  <c r="Q55" i="34" l="1"/>
  <c r="P55" i="34"/>
  <c r="O55" i="34"/>
  <c r="N55" i="34"/>
  <c r="M55" i="34"/>
  <c r="E55" i="34"/>
  <c r="F55" i="34"/>
  <c r="G55" i="34"/>
  <c r="I55" i="34"/>
  <c r="G25" i="34"/>
  <c r="F25" i="34"/>
  <c r="E25" i="34"/>
  <c r="Q25" i="34"/>
  <c r="M25" i="34"/>
  <c r="N25" i="34"/>
  <c r="O25" i="34"/>
  <c r="P25" i="34"/>
  <c r="H25" i="34"/>
  <c r="M20" i="46" l="1"/>
  <c r="E24" i="45" l="1"/>
  <c r="F24" i="45"/>
  <c r="G24" i="45"/>
  <c r="H24" i="45"/>
  <c r="M24" i="45"/>
  <c r="N24" i="45"/>
  <c r="O24" i="45"/>
  <c r="P24" i="45"/>
  <c r="D33" i="44"/>
  <c r="D31" i="43"/>
  <c r="D34" i="43"/>
  <c r="D30" i="43"/>
  <c r="D36" i="42"/>
  <c r="D34" i="42"/>
  <c r="D33" i="42"/>
  <c r="D31" i="42"/>
  <c r="D29" i="42"/>
  <c r="H16" i="39"/>
  <c r="G16" i="39"/>
  <c r="F16" i="39"/>
  <c r="E16" i="39"/>
  <c r="G15" i="39"/>
  <c r="F15" i="39"/>
  <c r="E15" i="39"/>
  <c r="N17" i="39" l="1"/>
  <c r="I17" i="39"/>
  <c r="H17" i="39"/>
  <c r="H87" i="39" s="1"/>
  <c r="G17" i="39"/>
  <c r="F17" i="39"/>
  <c r="E17" i="39"/>
  <c r="J17" i="39" l="1"/>
  <c r="L17" i="39"/>
  <c r="K17" i="39"/>
  <c r="M17" i="39"/>
  <c r="P71" i="43" l="1"/>
  <c r="I87" i="39" l="1"/>
  <c r="E97" i="43"/>
  <c r="F97" i="43"/>
  <c r="G97" i="43"/>
  <c r="H97" i="43"/>
  <c r="I97" i="43"/>
  <c r="M97" i="43"/>
  <c r="N97" i="43"/>
  <c r="O97" i="43"/>
  <c r="P97" i="43"/>
  <c r="Q97" i="43"/>
  <c r="P80" i="42" l="1"/>
  <c r="O80" i="42"/>
  <c r="N80" i="42"/>
  <c r="M80" i="42"/>
  <c r="H80" i="42" l="1"/>
  <c r="H82" i="42" s="1"/>
  <c r="G80" i="42"/>
  <c r="F80" i="42"/>
  <c r="E80" i="42"/>
  <c r="M58" i="35" l="1"/>
  <c r="M75" i="35" s="1"/>
  <c r="D58" i="35"/>
  <c r="E58" i="35"/>
  <c r="F58" i="35"/>
  <c r="G58" i="35"/>
  <c r="H58" i="35"/>
  <c r="P58" i="35"/>
  <c r="P75" i="35" s="1"/>
  <c r="D72" i="35"/>
  <c r="E72" i="35"/>
  <c r="F72" i="35"/>
  <c r="G72" i="35"/>
  <c r="H72" i="35"/>
  <c r="H75" i="35" l="1"/>
  <c r="F75" i="35"/>
  <c r="D75" i="35"/>
  <c r="G75" i="35"/>
  <c r="E75" i="35"/>
  <c r="N58" i="35"/>
  <c r="N75" i="35" s="1"/>
  <c r="L58" i="35"/>
  <c r="L75" i="35" s="1"/>
  <c r="H18" i="46" l="1"/>
  <c r="H19" i="46" s="1"/>
  <c r="H52" i="46"/>
  <c r="H51" i="46"/>
  <c r="H17" i="41"/>
  <c r="H20" i="41" s="1"/>
  <c r="H53" i="46" l="1"/>
  <c r="N81" i="46"/>
  <c r="N59" i="46"/>
  <c r="I53" i="46"/>
  <c r="I19" i="46"/>
  <c r="N19" i="46"/>
  <c r="Q66" i="45"/>
  <c r="I53" i="45"/>
  <c r="I25" i="45"/>
  <c r="Q25" i="45"/>
  <c r="I60" i="44"/>
  <c r="Q60" i="44"/>
  <c r="Q47" i="44"/>
  <c r="I47" i="44"/>
  <c r="Q24" i="44"/>
  <c r="I24" i="44"/>
  <c r="Q71" i="43"/>
  <c r="I25" i="43"/>
  <c r="Q80" i="42"/>
  <c r="I80" i="42"/>
  <c r="Q53" i="42"/>
  <c r="I53" i="42"/>
  <c r="Q21" i="42"/>
  <c r="I21" i="42"/>
  <c r="Q82" i="42" l="1"/>
  <c r="Q90" i="44"/>
  <c r="I82" i="42"/>
  <c r="I90" i="44"/>
  <c r="I97" i="45"/>
  <c r="P55" i="37" l="1"/>
  <c r="H55" i="37"/>
  <c r="P25" i="37"/>
  <c r="H25" i="37"/>
  <c r="N53" i="46" l="1"/>
  <c r="M80" i="46"/>
  <c r="L80" i="46"/>
  <c r="K80" i="46"/>
  <c r="J80" i="46"/>
  <c r="M79" i="46"/>
  <c r="L79" i="46"/>
  <c r="K79" i="46"/>
  <c r="J79" i="46"/>
  <c r="M52" i="46"/>
  <c r="G52" i="46"/>
  <c r="L52" i="46" s="1"/>
  <c r="F52" i="46"/>
  <c r="K52" i="46" s="1"/>
  <c r="E52" i="46"/>
  <c r="J52" i="46" s="1"/>
  <c r="M51" i="46"/>
  <c r="G51" i="46"/>
  <c r="L51" i="46" s="1"/>
  <c r="F51" i="46"/>
  <c r="K51" i="46" s="1"/>
  <c r="E51" i="46"/>
  <c r="J51" i="46" s="1"/>
  <c r="G18" i="46"/>
  <c r="F18" i="46"/>
  <c r="E18" i="46"/>
  <c r="P24" i="43"/>
  <c r="O24" i="43"/>
  <c r="N24" i="43"/>
  <c r="M24" i="43"/>
  <c r="G53" i="45" l="1"/>
  <c r="I59" i="43"/>
  <c r="I99" i="43" s="1"/>
  <c r="Q59" i="43"/>
  <c r="P17" i="41"/>
  <c r="P20" i="41" s="1"/>
  <c r="G17" i="41"/>
  <c r="F17" i="41"/>
  <c r="E17" i="41"/>
  <c r="N17" i="41" l="1"/>
  <c r="N20" i="41" s="1"/>
  <c r="F20" i="41"/>
  <c r="M17" i="41"/>
  <c r="M20" i="41" s="1"/>
  <c r="E20" i="41"/>
  <c r="O17" i="41"/>
  <c r="O20" i="41" s="1"/>
  <c r="G20" i="41"/>
  <c r="L81" i="46" l="1"/>
  <c r="K81" i="46"/>
  <c r="J81" i="46"/>
  <c r="L59" i="46"/>
  <c r="K59" i="46"/>
  <c r="J59" i="46"/>
  <c r="M53" i="46"/>
  <c r="L32" i="46"/>
  <c r="L53" i="46" s="1"/>
  <c r="K32" i="46"/>
  <c r="K53" i="46" s="1"/>
  <c r="J32" i="46"/>
  <c r="J53" i="46" s="1"/>
  <c r="O66" i="45"/>
  <c r="N66" i="45"/>
  <c r="M66" i="45"/>
  <c r="Q53" i="45"/>
  <c r="Q97" i="45" s="1"/>
  <c r="N53" i="45"/>
  <c r="M53" i="45"/>
  <c r="O60" i="44"/>
  <c r="N60" i="44"/>
  <c r="M60" i="44"/>
  <c r="G60" i="44"/>
  <c r="H47" i="44"/>
  <c r="H90" i="44" s="1"/>
  <c r="G47" i="44"/>
  <c r="F47" i="44"/>
  <c r="E47" i="44"/>
  <c r="P47" i="44"/>
  <c r="P90" i="44" s="1"/>
  <c r="O47" i="44"/>
  <c r="N47" i="44"/>
  <c r="M47" i="44"/>
  <c r="O71" i="43"/>
  <c r="O59" i="43"/>
  <c r="M59" i="43"/>
  <c r="Q25" i="43"/>
  <c r="Q99" i="43" s="1"/>
  <c r="N71" i="43"/>
  <c r="M71" i="43"/>
  <c r="N59" i="43" l="1"/>
  <c r="O53" i="45"/>
  <c r="M81" i="46"/>
  <c r="E53" i="46"/>
  <c r="F53" i="46"/>
  <c r="G53" i="46"/>
  <c r="E53" i="45"/>
  <c r="F53" i="45"/>
  <c r="P53" i="42"/>
  <c r="P82" i="42" s="1"/>
  <c r="O53" i="42"/>
  <c r="O82" i="42" s="1"/>
  <c r="N53" i="42"/>
  <c r="M53" i="42"/>
  <c r="M82" i="42" s="1"/>
  <c r="O24" i="44"/>
  <c r="N24" i="44"/>
  <c r="M24" i="44"/>
  <c r="M90" i="44" s="1"/>
  <c r="I56" i="41"/>
  <c r="J19" i="46" l="1"/>
  <c r="E19" i="46"/>
  <c r="K19" i="46"/>
  <c r="F19" i="46"/>
  <c r="L19" i="46"/>
  <c r="G19" i="46"/>
  <c r="G24" i="44"/>
  <c r="G90" i="44" s="1"/>
  <c r="F24" i="44"/>
  <c r="E24" i="44"/>
  <c r="M25" i="43"/>
  <c r="M99" i="43" s="1"/>
  <c r="E25" i="43"/>
  <c r="N25" i="43"/>
  <c r="N99" i="43" s="1"/>
  <c r="F25" i="43"/>
  <c r="O25" i="43"/>
  <c r="O99" i="43" s="1"/>
  <c r="G25" i="43"/>
  <c r="P25" i="43"/>
  <c r="P99" i="43" s="1"/>
  <c r="H25" i="43"/>
  <c r="H99" i="43" s="1"/>
  <c r="N21" i="42"/>
  <c r="N82" i="42" s="1"/>
  <c r="E53" i="42"/>
  <c r="F53" i="42"/>
  <c r="G53" i="42"/>
  <c r="E21" i="42"/>
  <c r="F21" i="42"/>
  <c r="G21" i="42"/>
  <c r="F82" i="42" l="1"/>
  <c r="G82" i="42"/>
  <c r="E82" i="42"/>
  <c r="M56" i="41"/>
  <c r="E56" i="41"/>
  <c r="N56" i="41"/>
  <c r="F56" i="41"/>
  <c r="G56" i="41"/>
  <c r="N87" i="39" l="1"/>
  <c r="J87" i="39"/>
  <c r="K87" i="39"/>
  <c r="L87" i="39"/>
  <c r="E87" i="39"/>
  <c r="F87" i="39"/>
  <c r="G87" i="39"/>
  <c r="D25" i="37"/>
  <c r="E25" i="37"/>
  <c r="F25" i="37"/>
  <c r="G25" i="37"/>
  <c r="P25" i="45" l="1"/>
  <c r="P97" i="45" s="1"/>
  <c r="O25" i="45"/>
  <c r="O97" i="45" s="1"/>
  <c r="N25" i="45"/>
  <c r="N97" i="45" s="1"/>
  <c r="M25" i="45"/>
  <c r="M97" i="45" s="1"/>
  <c r="G25" i="45"/>
  <c r="G97" i="45" s="1"/>
  <c r="F25" i="45"/>
  <c r="F97" i="45" s="1"/>
  <c r="E25" i="45"/>
  <c r="E97" i="45" s="1"/>
  <c r="M55" i="37"/>
  <c r="L55" i="37"/>
  <c r="E59" i="43" l="1"/>
  <c r="E99" i="43" s="1"/>
  <c r="G59" i="43"/>
  <c r="G99" i="43" s="1"/>
  <c r="F59" i="43"/>
  <c r="F99" i="43" s="1"/>
</calcChain>
</file>

<file path=xl/sharedStrings.xml><?xml version="1.0" encoding="utf-8"?>
<sst xmlns="http://schemas.openxmlformats.org/spreadsheetml/2006/main" count="1814" uniqueCount="434">
  <si>
    <t>Возрастная категория</t>
  </si>
  <si>
    <t>Наименование блюда</t>
  </si>
  <si>
    <t xml:space="preserve">1-й день </t>
  </si>
  <si>
    <t>Завтрак</t>
  </si>
  <si>
    <t>молоко 2,5%</t>
  </si>
  <si>
    <t>масло сливочное</t>
  </si>
  <si>
    <t>хлеб пшеничный</t>
  </si>
  <si>
    <t>Хлеб ржаной</t>
  </si>
  <si>
    <t>лук репчатый</t>
  </si>
  <si>
    <t>масло растительное</t>
  </si>
  <si>
    <t xml:space="preserve"> </t>
  </si>
  <si>
    <t>Полдник</t>
  </si>
  <si>
    <t>Ужин</t>
  </si>
  <si>
    <t>Огурцы свежие</t>
  </si>
  <si>
    <t xml:space="preserve">2-й день </t>
  </si>
  <si>
    <t>Хлеб пшеничный</t>
  </si>
  <si>
    <t>томатная паста</t>
  </si>
  <si>
    <t>капуста белокочанная</t>
  </si>
  <si>
    <t>Макаронные изделия отварные</t>
  </si>
  <si>
    <t>Жаркое по-домашнему</t>
  </si>
  <si>
    <t>Щи из свежей капусты с картофелем</t>
  </si>
  <si>
    <t>Рис припущенный</t>
  </si>
  <si>
    <t>Рыба, тушенная в томате с овощами</t>
  </si>
  <si>
    <t>Обед</t>
  </si>
  <si>
    <t>Курица в соусе с томатом</t>
  </si>
  <si>
    <t>Кофейный напиток с молоком</t>
  </si>
  <si>
    <t>Приём пищи</t>
  </si>
  <si>
    <t>Всего:</t>
  </si>
  <si>
    <t>Выход  г</t>
  </si>
  <si>
    <t>Белки  г</t>
  </si>
  <si>
    <t>Жиры  г</t>
  </si>
  <si>
    <t>Углеводы г</t>
  </si>
  <si>
    <t>Энергоценность  ккал</t>
  </si>
  <si>
    <t>Вит С  мг</t>
  </si>
  <si>
    <t>Белки     г</t>
  </si>
  <si>
    <t>Жиры      г</t>
  </si>
  <si>
    <t>Жиры    г</t>
  </si>
  <si>
    <t>Вит С    мг</t>
  </si>
  <si>
    <t>Вит С     мг</t>
  </si>
  <si>
    <t>Жиры     г</t>
  </si>
  <si>
    <t>Итого за 9-й день</t>
  </si>
  <si>
    <t>Итого за 10-й день</t>
  </si>
  <si>
    <t xml:space="preserve">11 -й день </t>
  </si>
  <si>
    <t xml:space="preserve">10 -й день </t>
  </si>
  <si>
    <t>Итого за 11-й день</t>
  </si>
  <si>
    <t xml:space="preserve">12-й  день </t>
  </si>
  <si>
    <t>2-й  ужин</t>
  </si>
  <si>
    <t>Итого за 12-й день</t>
  </si>
  <si>
    <t>Итого за 1-й день</t>
  </si>
  <si>
    <t>Итого за 2-й день</t>
  </si>
  <si>
    <t xml:space="preserve">3 -й день </t>
  </si>
  <si>
    <t>Итого за 3 -йдень</t>
  </si>
  <si>
    <t xml:space="preserve">4 -й день </t>
  </si>
  <si>
    <t xml:space="preserve">5-й день </t>
  </si>
  <si>
    <t>Итого за 5-й день</t>
  </si>
  <si>
    <t>Итого за 6-й  день</t>
  </si>
  <si>
    <t xml:space="preserve">7-й  день </t>
  </si>
  <si>
    <t>Итого за 7-й  день</t>
  </si>
  <si>
    <t xml:space="preserve">8-й  день </t>
  </si>
  <si>
    <t xml:space="preserve">9-й  день </t>
  </si>
  <si>
    <t xml:space="preserve">6-й  день </t>
  </si>
  <si>
    <t>Углеводы   г</t>
  </si>
  <si>
    <t>Белки   г</t>
  </si>
  <si>
    <t>Выход   г</t>
  </si>
  <si>
    <t>Углеводы        г</t>
  </si>
  <si>
    <t>Энергоценность       ккал</t>
  </si>
  <si>
    <t>Вит С       мг</t>
  </si>
  <si>
    <t>Белки            г</t>
  </si>
  <si>
    <t>Жиры             г</t>
  </si>
  <si>
    <t>Углеводы                г</t>
  </si>
  <si>
    <t>Энергоценность          ккал</t>
  </si>
  <si>
    <t>Вит С                 мг</t>
  </si>
  <si>
    <t>Белки      г</t>
  </si>
  <si>
    <t>Жиры       г</t>
  </si>
  <si>
    <t>Углеводы       г</t>
  </si>
  <si>
    <t>Энергоценность        ккал</t>
  </si>
  <si>
    <t>Белки        г</t>
  </si>
  <si>
    <t>Углеводы      г</t>
  </si>
  <si>
    <t>Вит С      мг</t>
  </si>
  <si>
    <t>Выход         г</t>
  </si>
  <si>
    <t>Салат из свежих огурцов</t>
  </si>
  <si>
    <t xml:space="preserve">Чай </t>
  </si>
  <si>
    <t xml:space="preserve">Сок </t>
  </si>
  <si>
    <t>25\10\10</t>
  </si>
  <si>
    <t>Напиток из шиповника</t>
  </si>
  <si>
    <t>Компот из изюма</t>
  </si>
  <si>
    <t>Каша молочная кукурузная жидкая</t>
  </si>
  <si>
    <t xml:space="preserve">Бутерброд с сыром </t>
  </si>
  <si>
    <t>№ 134  Пермь 2013</t>
  </si>
  <si>
    <t>Яйцо вареное</t>
  </si>
  <si>
    <t>Сахар</t>
  </si>
  <si>
    <t>Молоко кипяченое</t>
  </si>
  <si>
    <t>Молоко цельное 2,5%</t>
  </si>
  <si>
    <t>120</t>
  </si>
  <si>
    <t>Масло растительное</t>
  </si>
  <si>
    <t>Морковь</t>
  </si>
  <si>
    <t>Лук репчатый</t>
  </si>
  <si>
    <t>Молоко</t>
  </si>
  <si>
    <t>Масло сливочное</t>
  </si>
  <si>
    <t>Мука пшеничная</t>
  </si>
  <si>
    <t>Повидло</t>
  </si>
  <si>
    <t>Макаронные изделия</t>
  </si>
  <si>
    <t>20\5\20</t>
  </si>
  <si>
    <t xml:space="preserve">Помидоры свежие </t>
  </si>
  <si>
    <t>20\5\35</t>
  </si>
  <si>
    <t>7-11 лет</t>
  </si>
  <si>
    <t>12 лет и старше</t>
  </si>
  <si>
    <t>№ 90                            Пермь  2013</t>
  </si>
  <si>
    <t>Свекла</t>
  </si>
  <si>
    <t>Картофельная запеканка с мясом</t>
  </si>
  <si>
    <t>Картофель</t>
  </si>
  <si>
    <t>Язык говяжий</t>
  </si>
  <si>
    <t>Лимонная кислота</t>
  </si>
  <si>
    <t>Компот из чернослива</t>
  </si>
  <si>
    <t>200\50</t>
  </si>
  <si>
    <t>Крупа манная</t>
  </si>
  <si>
    <t>Ванилин</t>
  </si>
  <si>
    <t>Сметана</t>
  </si>
  <si>
    <t>Сухари панировочные</t>
  </si>
  <si>
    <t>100/10</t>
  </si>
  <si>
    <t xml:space="preserve">Картофель </t>
  </si>
  <si>
    <t>Огурцы соленые</t>
  </si>
  <si>
    <t>160</t>
  </si>
  <si>
    <t>Сыр</t>
  </si>
  <si>
    <t>Чай</t>
  </si>
  <si>
    <t>Крахмал</t>
  </si>
  <si>
    <t>Соль</t>
  </si>
  <si>
    <t xml:space="preserve">1 -й день </t>
  </si>
  <si>
    <t>Говядина</t>
  </si>
  <si>
    <t xml:space="preserve">Масло сливочное </t>
  </si>
  <si>
    <t>Помидоры свежие</t>
  </si>
  <si>
    <t>12 лет</t>
  </si>
  <si>
    <t xml:space="preserve">Молоко </t>
  </si>
  <si>
    <t>Сахар-песок</t>
  </si>
  <si>
    <t>Бутерброд пикантный (гор.)</t>
  </si>
  <si>
    <t>№ 104                       Пермь 2013</t>
  </si>
  <si>
    <t>Сыр твердых сортов (пор.)</t>
  </si>
  <si>
    <t xml:space="preserve">Крупа кукурузная </t>
  </si>
  <si>
    <t xml:space="preserve">Масло сливочное  </t>
  </si>
  <si>
    <t>№ 31           Пермь 2013</t>
  </si>
  <si>
    <t xml:space="preserve">Салат  из свежих помидоров и огурцов </t>
  </si>
  <si>
    <t xml:space="preserve">Огурцы свежие </t>
  </si>
  <si>
    <t xml:space="preserve">Лук репчатый </t>
  </si>
  <si>
    <t>Москва 2020 № 54-3с-2020</t>
  </si>
  <si>
    <t xml:space="preserve">Рассольник Ленинградский </t>
  </si>
  <si>
    <t>Крупа рисовая</t>
  </si>
  <si>
    <t>Капуста белокочанная</t>
  </si>
  <si>
    <t>Томат-паста</t>
  </si>
  <si>
    <t>Лавровый лист</t>
  </si>
  <si>
    <t>Москва 2020 № 54-6хн-2020</t>
  </si>
  <si>
    <t>Изюм</t>
  </si>
  <si>
    <t>Сахар- песок</t>
  </si>
  <si>
    <t>Творог 5%</t>
  </si>
  <si>
    <t>№ 112                       Пермь 2013</t>
  </si>
  <si>
    <t>Овощи натуральные (порц.) помидоры</t>
  </si>
  <si>
    <t xml:space="preserve">№ 382        Пермь 2013 </t>
  </si>
  <si>
    <t>Джем фруктовый (порц.)</t>
  </si>
  <si>
    <t>Масло сливочное (порц.)</t>
  </si>
  <si>
    <t xml:space="preserve">Масло растительное </t>
  </si>
  <si>
    <t>Чеснок</t>
  </si>
  <si>
    <t>№133               Пермь 2013</t>
  </si>
  <si>
    <t xml:space="preserve">Борщ с капустой и картофелем и сметаной  </t>
  </si>
  <si>
    <t>Рыба, тушенная в сметанном соусе</t>
  </si>
  <si>
    <t xml:space="preserve">Кисель из свежей клюквы </t>
  </si>
  <si>
    <t>Пром.</t>
  </si>
  <si>
    <t xml:space="preserve">Кофейный напиток </t>
  </si>
  <si>
    <t>54-9 гн Москва 2020</t>
  </si>
  <si>
    <t>№ 1             Пермь 2013</t>
  </si>
  <si>
    <t>Морковь свежая</t>
  </si>
  <si>
    <t>Горох</t>
  </si>
  <si>
    <t>Бутерброд с отварными мясопродуктами (язык)</t>
  </si>
  <si>
    <t>Чай с молоком и сахаром</t>
  </si>
  <si>
    <t>54-6 гн Москва 2020</t>
  </si>
  <si>
    <t>Компот из вишни</t>
  </si>
  <si>
    <t>54-1 хн Москва 2020</t>
  </si>
  <si>
    <t>Вишня с/м</t>
  </si>
  <si>
    <t xml:space="preserve">12 лет и старше </t>
  </si>
  <si>
    <t>№ 272                           Пермь  2013</t>
  </si>
  <si>
    <t>Каша из хлопьев овсяных "Геркулес" жидкая</t>
  </si>
  <si>
    <t>Крупа "Геркулес"</t>
  </si>
  <si>
    <t xml:space="preserve">масло подсолнечное </t>
  </si>
  <si>
    <t>Джем</t>
  </si>
  <si>
    <t>54-16з Москва 2020</t>
  </si>
  <si>
    <t>Масло подсолнечное</t>
  </si>
  <si>
    <t>№ 147           Пермь 2013</t>
  </si>
  <si>
    <t>Каша гречневая рассыпчатая</t>
  </si>
  <si>
    <t>Крупа гречневая</t>
  </si>
  <si>
    <t>Брусника</t>
  </si>
  <si>
    <t>Крахмал картофельный</t>
  </si>
  <si>
    <t>Крупа пшенная</t>
  </si>
  <si>
    <t>Какао с молоком</t>
  </si>
  <si>
    <t>№ 136            Пермь 2013</t>
  </si>
  <si>
    <t>Свекольник</t>
  </si>
  <si>
    <t>№ 410            Пермь 2013</t>
  </si>
  <si>
    <t>54-5 хн Москва 2020</t>
  </si>
  <si>
    <t>Компот из кураги</t>
  </si>
  <si>
    <t>Бутерброд  с маслом</t>
  </si>
  <si>
    <t>№ 100                            Пермь  2013</t>
  </si>
  <si>
    <t>54-14 з Москва 2020</t>
  </si>
  <si>
    <t>Салат из свеклы с курагой и изюмом</t>
  </si>
  <si>
    <t>Курага</t>
  </si>
  <si>
    <t>№ 140                          Пермь 2013</t>
  </si>
  <si>
    <t>Солянка сборная мясная</t>
  </si>
  <si>
    <t>№ 349                           Пермь 2013</t>
  </si>
  <si>
    <t>№ 654                              Москва 2004</t>
  </si>
  <si>
    <t>Кисель из плодов шиповника (витаминный)</t>
  </si>
  <si>
    <t>Плоды шиповника сушеные</t>
  </si>
  <si>
    <t>54-1т-220 Москва</t>
  </si>
  <si>
    <t>№ 112                    Пермь  2013</t>
  </si>
  <si>
    <t>Овощи натуральные (порц.)</t>
  </si>
  <si>
    <t>Напиток  клюквенный</t>
  </si>
  <si>
    <t>Клюква</t>
  </si>
  <si>
    <t>Апельсины</t>
  </si>
  <si>
    <t>Каша ячневая вязкая</t>
  </si>
  <si>
    <t>Крупа ячневая</t>
  </si>
  <si>
    <t>№ 261         Пермь 2013</t>
  </si>
  <si>
    <t>№ 111        Пермь 2013</t>
  </si>
  <si>
    <t>Салат из свежих помидоров</t>
  </si>
  <si>
    <t>№ 30          Пермь 2013</t>
  </si>
  <si>
    <t>Консервы в собственном соку(сайра)</t>
  </si>
  <si>
    <t>Суп с рыбными консервами (сайра)</t>
  </si>
  <si>
    <t>Сельдь с луком</t>
  </si>
  <si>
    <t>Сельдь с/с</t>
  </si>
  <si>
    <t xml:space="preserve">Блинчики с джемом </t>
  </si>
  <si>
    <t>Мука в/с</t>
  </si>
  <si>
    <t>54- 1 т-Москва 2020</t>
  </si>
  <si>
    <t>54-6 т -2020 Москва 2020</t>
  </si>
  <si>
    <t>Минтай с/м</t>
  </si>
  <si>
    <t>25/20/10</t>
  </si>
  <si>
    <t xml:space="preserve">Печень говяжья </t>
  </si>
  <si>
    <t xml:space="preserve">Яйцо </t>
  </si>
  <si>
    <t>250\20</t>
  </si>
  <si>
    <t>**** Впериод с 1 марта заменяется на 54-13з-2020 "Салат из свеклы отварной"</t>
  </si>
  <si>
    <t>**** В период с 1 марта заменяется 54-12з-2020 "Икра морковная"</t>
  </si>
  <si>
    <t xml:space="preserve">**** В период 1 марта заменяется на №69 Пермь 2013 "Салат картофельный с кукурузой и морковью" </t>
  </si>
  <si>
    <t>**** В период с 1 марта заменяется на 54-12з-2020  "Икра морковная"</t>
  </si>
  <si>
    <t>№ 375          Пермь 2013</t>
  </si>
  <si>
    <t>Плов из отварной говядины</t>
  </si>
  <si>
    <t>№374 Пермь 2013</t>
  </si>
  <si>
    <t>№   140        Пермь 2013</t>
  </si>
  <si>
    <t>№243                             Пермь 2013</t>
  </si>
  <si>
    <t>№ 549            Пермь 2013</t>
  </si>
  <si>
    <t>Курица 1 категории</t>
  </si>
  <si>
    <t>№ 348    Пермь 2013</t>
  </si>
  <si>
    <t>№ 420   Пермь 2013</t>
  </si>
  <si>
    <t>Оладьи с джемом</t>
  </si>
  <si>
    <t>№ 556                              Пермь 2013</t>
  </si>
  <si>
    <t>Картофель отварной</t>
  </si>
  <si>
    <t>Печень говяжья по -строгановски</t>
  </si>
  <si>
    <t>Молоко сгущеное</t>
  </si>
  <si>
    <t>№ 272            Пермь 2013</t>
  </si>
  <si>
    <t>Яблоко</t>
  </si>
  <si>
    <t>Плов из отварной птицы</t>
  </si>
  <si>
    <t>№ 549                 Пермь 2013</t>
  </si>
  <si>
    <t xml:space="preserve">Каша вязкая молочная кукурузная </t>
  </si>
  <si>
    <t>Горбуша с/м</t>
  </si>
  <si>
    <t>Суп молочный с макаронными изделиями</t>
  </si>
  <si>
    <t>Вермишель</t>
  </si>
  <si>
    <t>Печенье</t>
  </si>
  <si>
    <t>№ 111                      Пермь 2013</t>
  </si>
  <si>
    <t>№171 Пермь 2013</t>
  </si>
  <si>
    <t>№118 Пермь 2013</t>
  </si>
  <si>
    <t>Выход г</t>
  </si>
  <si>
    <t>54-7 с Москва 2020</t>
  </si>
  <si>
    <t>Суп картофельный с макаронными изделиями и курицей</t>
  </si>
  <si>
    <t>250/25</t>
  </si>
  <si>
    <t>200/20</t>
  </si>
  <si>
    <t>Горбуша</t>
  </si>
  <si>
    <t>Дрожжи пресованные</t>
  </si>
  <si>
    <t>Винегрет с растительным маслом</t>
  </si>
  <si>
    <t>№ 149    Пермь 2013</t>
  </si>
  <si>
    <t>№ 297    Пермь 2013</t>
  </si>
  <si>
    <t>Кисель из свежей брусники</t>
  </si>
  <si>
    <t>№ 537                 Пермь 2013</t>
  </si>
  <si>
    <t>Сок в ассортименте</t>
  </si>
  <si>
    <t xml:space="preserve">Сок яблочный </t>
  </si>
  <si>
    <t>Салат из белокачанной капусты****</t>
  </si>
  <si>
    <t>Москва 2020 № 54-1к-2020</t>
  </si>
  <si>
    <t>Лимон</t>
  </si>
  <si>
    <t>№118                        Пермь 2013</t>
  </si>
  <si>
    <t>Плоды свежие</t>
  </si>
  <si>
    <t>№ 319           Пермь 2013</t>
  </si>
  <si>
    <t>Запеканка из творога с повидлом</t>
  </si>
  <si>
    <t>№ 537                            Пермь 2013</t>
  </si>
  <si>
    <t>№ 306           Пермь 2013</t>
  </si>
  <si>
    <t>Яйца в(шт)</t>
  </si>
  <si>
    <t>54- 2гн  Москва 2020</t>
  </si>
  <si>
    <t>Чай черный байховый с сахаром</t>
  </si>
  <si>
    <t>№ 268                      Пермь 2013</t>
  </si>
  <si>
    <t>Каша манная молочная жидкая</t>
  </si>
  <si>
    <t>пром</t>
  </si>
  <si>
    <t>№89               Москва 2004</t>
  </si>
  <si>
    <t>Яйца, г</t>
  </si>
  <si>
    <t>Сметана 15%</t>
  </si>
  <si>
    <t>Сухари</t>
  </si>
  <si>
    <t>№114                              Пермь 2013</t>
  </si>
  <si>
    <t>№115                              Пермь 2013</t>
  </si>
  <si>
    <t>Говядина (котлетное мясо)</t>
  </si>
  <si>
    <t>Капуста свежая</t>
  </si>
  <si>
    <t>Томат паста</t>
  </si>
  <si>
    <t>Говядина (боковой и наружный куски тазобедренной части)</t>
  </si>
  <si>
    <t>Соки фруктовые</t>
  </si>
  <si>
    <t>Сырники с молоком сгущенным</t>
  </si>
  <si>
    <t>Творог полужирный</t>
  </si>
  <si>
    <t>Яйца, г.</t>
  </si>
  <si>
    <t>100\15</t>
  </si>
  <si>
    <t xml:space="preserve">Сыр </t>
  </si>
  <si>
    <t>№96     Пермь 2013</t>
  </si>
  <si>
    <t>№  307                           Пермь  2013</t>
  </si>
  <si>
    <t xml:space="preserve">Омлет натуральный </t>
  </si>
  <si>
    <t>Молоко 2,5%</t>
  </si>
  <si>
    <t>Салат из моркови  ****</t>
  </si>
  <si>
    <t>Томатная паста</t>
  </si>
  <si>
    <t xml:space="preserve">Шницель из говядины, соус красный основноой </t>
  </si>
  <si>
    <t xml:space="preserve">    № 386  Пермь 2013              №465        Пермь 2013</t>
  </si>
  <si>
    <t>54-3 хн Москва 2020</t>
  </si>
  <si>
    <t>Чернослив</t>
  </si>
  <si>
    <t>№ 534                            Пермь 2013</t>
  </si>
  <si>
    <t>Яйцо, г.</t>
  </si>
  <si>
    <t>Запеканка из творога с молоком сгущен.</t>
  </si>
  <si>
    <t>Молоко сгущенное</t>
  </si>
  <si>
    <t xml:space="preserve">№ 319        Пермь 2013 </t>
  </si>
  <si>
    <t>Чай с молоком и  сахаром</t>
  </si>
  <si>
    <t>№ 114                              Пермь 2013</t>
  </si>
  <si>
    <t>№ 261 Пермь 2013</t>
  </si>
  <si>
    <t>№609                            Пермь 2013</t>
  </si>
  <si>
    <t>Печенье сахарное</t>
  </si>
  <si>
    <t>Итого за 4 -йдень</t>
  </si>
  <si>
    <t>№431                             Пермь 2013</t>
  </si>
  <si>
    <t>Суп картофельный с бобовыми (горох)</t>
  </si>
  <si>
    <t>№30                              Пермь 2013</t>
  </si>
  <si>
    <t>№156                              Пермь 2013</t>
  </si>
  <si>
    <t>Суп картофельный с рыбой</t>
  </si>
  <si>
    <t>Горбуша с\м</t>
  </si>
  <si>
    <t>54-7хн   Москва 2020</t>
  </si>
  <si>
    <t xml:space="preserve">Компот из смеси сухофруктов </t>
  </si>
  <si>
    <t>Смесь сухофруктов</t>
  </si>
  <si>
    <t>Омлет натуральный</t>
  </si>
  <si>
    <t>№ 273                            Пермь  2013</t>
  </si>
  <si>
    <t>Каша пшенная молочная жидкая</t>
  </si>
  <si>
    <t>54-21 гн Москва 2020</t>
  </si>
  <si>
    <t>Какао- порошок</t>
  </si>
  <si>
    <t>№243                              Пермь 2013</t>
  </si>
  <si>
    <t>Мука  пшеничная</t>
  </si>
  <si>
    <t>№ 537           Пермь 2013</t>
  </si>
  <si>
    <t>№ 261       Пермь 2013</t>
  </si>
  <si>
    <t>Крупа кукурузная</t>
  </si>
  <si>
    <t>№  315                           Пермь  2013</t>
  </si>
  <si>
    <t>Омлет с сыром</t>
  </si>
  <si>
    <t>54-14 гн Москва 2020</t>
  </si>
  <si>
    <t>Чай с грушей и апельсином</t>
  </si>
  <si>
    <t>Груша</t>
  </si>
  <si>
    <t>Апельсин</t>
  </si>
  <si>
    <t>Минтай</t>
  </si>
  <si>
    <t>№ 534                           Пермь  2013</t>
  </si>
  <si>
    <t xml:space="preserve">Снек </t>
  </si>
  <si>
    <t>Бутерброд с сыром (1-й вариант)</t>
  </si>
  <si>
    <t>№ 96 Пермь 2013</t>
  </si>
  <si>
    <t>Запеканка из творога с молоком сгущенным</t>
  </si>
  <si>
    <t>Чай с брусникой и сахаром</t>
  </si>
  <si>
    <t>№  700                             Москва  2004</t>
  </si>
  <si>
    <t>Оладьи с повидлом</t>
  </si>
  <si>
    <t>№ 112   Пермь 2013</t>
  </si>
  <si>
    <t>Повидло (порциями)</t>
  </si>
  <si>
    <t>Зелень</t>
  </si>
  <si>
    <t>№ 254 Пермь 2013</t>
  </si>
  <si>
    <t>Каша гречневая вязкая</t>
  </si>
  <si>
    <t>№114                             Пермь 2013</t>
  </si>
  <si>
    <t>№ 31                             Пермь  2013</t>
  </si>
  <si>
    <t>№149                            Пермь  2013</t>
  </si>
  <si>
    <t>№ 386      Пермь 2013</t>
  </si>
  <si>
    <t xml:space="preserve">Биточки из говядины, соус красный основноой </t>
  </si>
  <si>
    <t>№ 297   Пермь 2013</t>
  </si>
  <si>
    <t>54-1-хн Москва 2020</t>
  </si>
  <si>
    <t>Компот из смеси сухофруктов</t>
  </si>
  <si>
    <t>№ 96                           Пермь  2013</t>
  </si>
  <si>
    <t>Чай с яблоком и сахаром</t>
  </si>
  <si>
    <t>54-46гн Москва 2020</t>
  </si>
  <si>
    <t>Яблоки</t>
  </si>
  <si>
    <t>54-25хн Москва 2020</t>
  </si>
  <si>
    <t>№ 36                 Пермь 2013</t>
  </si>
  <si>
    <t>№ 538                              Пермь 2013</t>
  </si>
  <si>
    <t>Шиповник</t>
  </si>
  <si>
    <t>№ 403    Пермь 2013  №452     Пермь 2013</t>
  </si>
  <si>
    <t>Яйцо, г</t>
  </si>
  <si>
    <t>№19    Пермь 2013</t>
  </si>
  <si>
    <t>Рыба запеченная с яйцом</t>
  </si>
  <si>
    <t>№ 347                             Пермь 2013</t>
  </si>
  <si>
    <t>№ 99                            Пермь  2013</t>
  </si>
  <si>
    <t>54-5 гн  Москва 2020</t>
  </si>
  <si>
    <t>Чай с облепихой и сахаром</t>
  </si>
  <si>
    <t xml:space="preserve">Облепиха </t>
  </si>
  <si>
    <t>№ 348 "Хлебпродинформ" Москва 1997</t>
  </si>
  <si>
    <t>Сацепумс "Парелла"</t>
  </si>
  <si>
    <t>Хлопья овсяные "геркулес"</t>
  </si>
  <si>
    <t>Молоко сгущенное 8,5%</t>
  </si>
  <si>
    <t>100/20</t>
  </si>
  <si>
    <t>№ 303                              Пермь 2013</t>
  </si>
  <si>
    <t>Макароны, запеченные с яйцом</t>
  </si>
  <si>
    <t>№ 112          Пермь 2013</t>
  </si>
  <si>
    <t>Овощи натуральные (порц.) огурцы</t>
  </si>
  <si>
    <t>Огурцы</t>
  </si>
  <si>
    <t>№ 528                            Пермь 2013</t>
  </si>
  <si>
    <t>Компот из яблок с лимоном</t>
  </si>
  <si>
    <t>54-3 гн Москва 2020</t>
  </si>
  <si>
    <t>Чай черный байховый с лимоном</t>
  </si>
  <si>
    <t>№ 417/451                        Пермь  2013</t>
  </si>
  <si>
    <t>Биточки из филе птицы, соус сметанный</t>
  </si>
  <si>
    <t>Филе птицы</t>
  </si>
  <si>
    <t>№ 428                       Пермь  2013</t>
  </si>
  <si>
    <t>Капуста тушеная</t>
  </si>
  <si>
    <t>№ 411                        Пермь  2013</t>
  </si>
  <si>
    <t>Куриное филе</t>
  </si>
  <si>
    <t>54-10хн Москва 2020</t>
  </si>
  <si>
    <t>Полоска песочная с повидлом</t>
  </si>
  <si>
    <t>100</t>
  </si>
  <si>
    <t>Яйцо</t>
  </si>
  <si>
    <t>№ 605                           Пермь 2013</t>
  </si>
  <si>
    <t>№ 270                         Пермь  2013</t>
  </si>
  <si>
    <t>Каша молочная пшеничная жидкая</t>
  </si>
  <si>
    <t>Крупа пшеничная</t>
  </si>
  <si>
    <t>150/20</t>
  </si>
  <si>
    <t>№ 434              Пермь 2013</t>
  </si>
  <si>
    <t>Картофельное пюре</t>
  </si>
  <si>
    <t>№ 516                          Пермь 2013</t>
  </si>
  <si>
    <t>Кисель из концентрата плодового или ягодного</t>
  </si>
  <si>
    <t>Концентрат киселя</t>
  </si>
  <si>
    <t>Итого за 3-й день</t>
  </si>
  <si>
    <t>Итого за 4-й день</t>
  </si>
  <si>
    <t>Итого за 8-й день</t>
  </si>
  <si>
    <t xml:space="preserve">9 -й день </t>
  </si>
  <si>
    <t>№374   Пермь 2013</t>
  </si>
  <si>
    <t>№ 89                    Москва  2004</t>
  </si>
  <si>
    <t xml:space="preserve">11-й 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</si>
</sst>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.00_р_._-;\-* #,##0.00_р_._-;_-* &quot;-&quot;??_р_._-;_-@_-"/>
  </numFmts>
  <fonts count="4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theme="0" tint="-0.499984740745262"/>
      <name val="Calibri"/>
      <family val="2"/>
      <charset val="204"/>
      <scheme val="minor"/>
    </font>
    <font>
      <sz val="10"/>
      <color theme="1" tint="0.14999847407452621"/>
      <name val="Times New Roman"/>
      <family val="1"/>
      <charset val="204"/>
    </font>
    <font>
      <b/>
      <sz val="10"/>
      <color theme="1" tint="0.14999847407452621"/>
      <name val="Times New Roman"/>
      <family val="1"/>
      <charset val="204"/>
    </font>
    <font>
      <sz val="10"/>
      <color theme="1" tint="0.3499862666707357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 tint="0.24997711111789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rgb="FF00B0F0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4" fillId="0" borderId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632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164" fontId="7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wrapText="1"/>
    </xf>
    <xf numFmtId="164" fontId="3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0" fillId="3" borderId="0" xfId="0" applyFill="1"/>
    <xf numFmtId="0" fontId="6" fillId="3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0" xfId="0" applyFill="1"/>
    <xf numFmtId="0" fontId="11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left" vertical="center"/>
    </xf>
    <xf numFmtId="165" fontId="11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right" vertical="center"/>
    </xf>
    <xf numFmtId="1" fontId="7" fillId="3" borderId="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wrapText="1"/>
    </xf>
    <xf numFmtId="49" fontId="2" fillId="3" borderId="2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164" fontId="7" fillId="3" borderId="2" xfId="0" applyNumberFormat="1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right" wrapText="1"/>
    </xf>
    <xf numFmtId="0" fontId="7" fillId="4" borderId="2" xfId="0" applyFont="1" applyFill="1" applyBorder="1" applyAlignment="1">
      <alignment horizontal="right" wrapText="1"/>
    </xf>
    <xf numFmtId="2" fontId="7" fillId="0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top" wrapText="1"/>
    </xf>
    <xf numFmtId="2" fontId="4" fillId="4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vertical="top" wrapText="1"/>
    </xf>
    <xf numFmtId="1" fontId="3" fillId="4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2" fontId="0" fillId="3" borderId="0" xfId="0" applyNumberFormat="1" applyFill="1"/>
    <xf numFmtId="164" fontId="4" fillId="3" borderId="2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11" fillId="0" borderId="4" xfId="0" applyFont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11" fillId="3" borderId="4" xfId="0" applyFont="1" applyFill="1" applyBorder="1" applyAlignment="1">
      <alignment horizontal="left" wrapText="1"/>
    </xf>
    <xf numFmtId="0" fontId="12" fillId="3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wrapText="1"/>
    </xf>
    <xf numFmtId="16" fontId="3" fillId="0" borderId="2" xfId="0" applyNumberFormat="1" applyFont="1" applyFill="1" applyBorder="1" applyAlignment="1">
      <alignment horizontal="center" vertical="center"/>
    </xf>
    <xf numFmtId="17" fontId="3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center" vertical="center" wrapText="1"/>
    </xf>
    <xf numFmtId="2" fontId="16" fillId="3" borderId="0" xfId="0" applyNumberFormat="1" applyFont="1" applyFill="1"/>
    <xf numFmtId="164" fontId="3" fillId="4" borderId="2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 wrapText="1"/>
    </xf>
    <xf numFmtId="2" fontId="7" fillId="0" borderId="8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/>
    <xf numFmtId="2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4" borderId="2" xfId="0" applyFont="1" applyFill="1" applyBorder="1"/>
    <xf numFmtId="0" fontId="0" fillId="0" borderId="0" xfId="0" applyAlignment="1">
      <alignment horizontal="left"/>
    </xf>
    <xf numFmtId="0" fontId="10" fillId="3" borderId="2" xfId="0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horizontal="left" vertical="center"/>
    </xf>
    <xf numFmtId="165" fontId="20" fillId="3" borderId="2" xfId="0" applyNumberFormat="1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2" fontId="20" fillId="3" borderId="3" xfId="0" applyNumberFormat="1" applyFont="1" applyFill="1" applyBorder="1" applyAlignment="1">
      <alignment horizontal="center" vertical="center"/>
    </xf>
    <xf numFmtId="2" fontId="20" fillId="3" borderId="2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1" fontId="18" fillId="3" borderId="2" xfId="0" applyNumberFormat="1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left" vertical="center"/>
    </xf>
    <xf numFmtId="2" fontId="10" fillId="4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wrapText="1"/>
    </xf>
    <xf numFmtId="165" fontId="3" fillId="3" borderId="2" xfId="0" applyNumberFormat="1" applyFont="1" applyFill="1" applyBorder="1" applyAlignment="1">
      <alignment horizontal="left" vertical="center"/>
    </xf>
    <xf numFmtId="165" fontId="5" fillId="3" borderId="2" xfId="0" applyNumberFormat="1" applyFont="1" applyFill="1" applyBorder="1" applyAlignment="1">
      <alignment horizontal="left" vertical="center"/>
    </xf>
    <xf numFmtId="2" fontId="5" fillId="3" borderId="2" xfId="0" applyNumberFormat="1" applyFont="1" applyFill="1" applyBorder="1" applyAlignment="1">
      <alignment horizontal="center" vertical="center"/>
    </xf>
    <xf numFmtId="2" fontId="7" fillId="4" borderId="2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/>
    </xf>
    <xf numFmtId="2" fontId="16" fillId="3" borderId="2" xfId="0" applyNumberFormat="1" applyFont="1" applyFill="1" applyBorder="1"/>
    <xf numFmtId="2" fontId="7" fillId="3" borderId="0" xfId="0" applyNumberFormat="1" applyFont="1" applyFill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0" fontId="17" fillId="3" borderId="0" xfId="0" applyFont="1" applyFill="1"/>
    <xf numFmtId="164" fontId="3" fillId="3" borderId="5" xfId="0" applyNumberFormat="1" applyFont="1" applyFill="1" applyBorder="1" applyAlignment="1">
      <alignment horizontal="left" vertical="center"/>
    </xf>
    <xf numFmtId="165" fontId="3" fillId="3" borderId="5" xfId="0" applyNumberFormat="1" applyFont="1" applyFill="1" applyBorder="1" applyAlignment="1">
      <alignment horizontal="left" vertical="center"/>
    </xf>
    <xf numFmtId="165" fontId="5" fillId="3" borderId="5" xfId="0" applyNumberFormat="1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wrapText="1"/>
    </xf>
    <xf numFmtId="164" fontId="3" fillId="4" borderId="2" xfId="0" applyNumberFormat="1" applyFont="1" applyFill="1" applyBorder="1" applyAlignment="1">
      <alignment horizontal="left" vertical="center"/>
    </xf>
    <xf numFmtId="2" fontId="3" fillId="3" borderId="2" xfId="0" applyNumberFormat="1" applyFont="1" applyFill="1" applyBorder="1" applyAlignment="1">
      <alignment horizontal="left" vertical="center"/>
    </xf>
    <xf numFmtId="2" fontId="5" fillId="3" borderId="2" xfId="0" applyNumberFormat="1" applyFont="1" applyFill="1" applyBorder="1" applyAlignment="1">
      <alignment horizontal="left" vertical="center"/>
    </xf>
    <xf numFmtId="2" fontId="7" fillId="0" borderId="2" xfId="0" applyNumberFormat="1" applyFont="1" applyFill="1" applyBorder="1" applyAlignment="1">
      <alignment horizontal="left" vertical="center"/>
    </xf>
    <xf numFmtId="164" fontId="2" fillId="4" borderId="2" xfId="0" applyNumberFormat="1" applyFont="1" applyFill="1" applyBorder="1" applyAlignment="1">
      <alignment horizontal="left" vertical="center"/>
    </xf>
    <xf numFmtId="164" fontId="2" fillId="3" borderId="2" xfId="0" applyNumberFormat="1" applyFont="1" applyFill="1" applyBorder="1" applyAlignment="1">
      <alignment horizontal="left" vertical="center"/>
    </xf>
    <xf numFmtId="2" fontId="7" fillId="3" borderId="2" xfId="0" applyNumberFormat="1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wrapText="1"/>
    </xf>
    <xf numFmtId="165" fontId="7" fillId="0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right" wrapText="1"/>
    </xf>
    <xf numFmtId="0" fontId="11" fillId="3" borderId="7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2" fontId="5" fillId="3" borderId="1" xfId="0" applyNumberFormat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164" fontId="7" fillId="3" borderId="2" xfId="0" applyNumberFormat="1" applyFont="1" applyFill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165" fontId="3" fillId="0" borderId="2" xfId="0" applyNumberFormat="1" applyFont="1" applyBorder="1" applyAlignment="1">
      <alignment horizontal="left" vertical="center"/>
    </xf>
    <xf numFmtId="0" fontId="17" fillId="0" borderId="0" xfId="0" applyFont="1"/>
    <xf numFmtId="0" fontId="11" fillId="0" borderId="7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center"/>
    </xf>
    <xf numFmtId="2" fontId="7" fillId="2" borderId="1" xfId="0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wrapText="1"/>
    </xf>
    <xf numFmtId="165" fontId="3" fillId="3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left" vertical="center"/>
    </xf>
    <xf numFmtId="2" fontId="7" fillId="2" borderId="2" xfId="0" applyNumberFormat="1" applyFont="1" applyFill="1" applyBorder="1" applyAlignment="1">
      <alignment horizontal="left" vertical="center"/>
    </xf>
    <xf numFmtId="164" fontId="3" fillId="2" borderId="2" xfId="0" applyNumberFormat="1" applyFont="1" applyFill="1" applyBorder="1" applyAlignment="1">
      <alignment horizontal="left" vertical="center"/>
    </xf>
    <xf numFmtId="2" fontId="16" fillId="0" borderId="0" xfId="0" applyNumberFormat="1" applyFont="1"/>
    <xf numFmtId="0" fontId="7" fillId="3" borderId="2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164" fontId="22" fillId="3" borderId="4" xfId="0" applyNumberFormat="1" applyFont="1" applyFill="1" applyBorder="1" applyAlignment="1">
      <alignment horizontal="center" wrapText="1"/>
    </xf>
    <xf numFmtId="164" fontId="4" fillId="3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left"/>
    </xf>
    <xf numFmtId="0" fontId="7" fillId="3" borderId="4" xfId="0" applyFont="1" applyFill="1" applyBorder="1" applyAlignment="1">
      <alignment horizontal="left" wrapText="1"/>
    </xf>
    <xf numFmtId="164" fontId="7" fillId="3" borderId="4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2" fontId="16" fillId="3" borderId="9" xfId="0" applyNumberFormat="1" applyFont="1" applyFill="1" applyBorder="1"/>
    <xf numFmtId="0" fontId="11" fillId="0" borderId="10" xfId="0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left" vertical="center"/>
    </xf>
    <xf numFmtId="2" fontId="7" fillId="0" borderId="5" xfId="0" applyNumberFormat="1" applyFont="1" applyBorder="1" applyAlignment="1">
      <alignment horizontal="left" vertical="center"/>
    </xf>
    <xf numFmtId="2" fontId="7" fillId="2" borderId="5" xfId="0" applyNumberFormat="1" applyFont="1" applyFill="1" applyBorder="1" applyAlignment="1">
      <alignment horizontal="left" vertical="center"/>
    </xf>
    <xf numFmtId="2" fontId="7" fillId="0" borderId="5" xfId="0" applyNumberFormat="1" applyFont="1" applyFill="1" applyBorder="1" applyAlignment="1">
      <alignment horizontal="left" vertical="center"/>
    </xf>
    <xf numFmtId="2" fontId="7" fillId="3" borderId="5" xfId="0" applyNumberFormat="1" applyFont="1" applyFill="1" applyBorder="1" applyAlignment="1">
      <alignment horizontal="left" vertical="center"/>
    </xf>
    <xf numFmtId="0" fontId="4" fillId="3" borderId="8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0" fontId="11" fillId="3" borderId="4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164" fontId="3" fillId="0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1" fillId="4" borderId="4" xfId="0" applyFont="1" applyFill="1" applyBorder="1"/>
    <xf numFmtId="0" fontId="10" fillId="4" borderId="5" xfId="0" applyFont="1" applyFill="1" applyBorder="1" applyAlignment="1">
      <alignment horizontal="right"/>
    </xf>
    <xf numFmtId="0" fontId="23" fillId="4" borderId="12" xfId="0" applyFont="1" applyFill="1" applyBorder="1"/>
    <xf numFmtId="164" fontId="3" fillId="0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/>
    <xf numFmtId="164" fontId="3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 vertical="center"/>
    </xf>
    <xf numFmtId="2" fontId="4" fillId="3" borderId="2" xfId="0" applyNumberFormat="1" applyFont="1" applyFill="1" applyBorder="1" applyAlignment="1">
      <alignment horizontal="left" vertical="center" wrapText="1"/>
    </xf>
    <xf numFmtId="2" fontId="4" fillId="3" borderId="2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2" fontId="24" fillId="0" borderId="2" xfId="0" applyNumberFormat="1" applyFont="1" applyFill="1" applyBorder="1" applyAlignment="1">
      <alignment horizontal="center" vertical="center"/>
    </xf>
    <xf numFmtId="1" fontId="24" fillId="0" borderId="2" xfId="0" applyNumberFormat="1" applyFont="1" applyFill="1" applyBorder="1" applyAlignment="1">
      <alignment horizontal="center" vertical="center"/>
    </xf>
    <xf numFmtId="0" fontId="0" fillId="0" borderId="0" xfId="0" applyBorder="1"/>
    <xf numFmtId="2" fontId="25" fillId="0" borderId="2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/>
    </xf>
    <xf numFmtId="164" fontId="26" fillId="3" borderId="2" xfId="0" applyNumberFormat="1" applyFont="1" applyFill="1" applyBorder="1" applyAlignment="1">
      <alignment horizontal="center" vertical="center"/>
    </xf>
    <xf numFmtId="2" fontId="16" fillId="3" borderId="2" xfId="0" applyNumberFormat="1" applyFont="1" applyFill="1" applyBorder="1" applyAlignment="1">
      <alignment horizontal="left"/>
    </xf>
    <xf numFmtId="164" fontId="16" fillId="3" borderId="2" xfId="0" applyNumberFormat="1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left" vertical="center"/>
    </xf>
    <xf numFmtId="2" fontId="4" fillId="3" borderId="8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left" vertical="center"/>
    </xf>
    <xf numFmtId="2" fontId="7" fillId="3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left" vertical="center" wrapText="1"/>
    </xf>
    <xf numFmtId="2" fontId="7" fillId="3" borderId="2" xfId="0" applyNumberFormat="1" applyFont="1" applyFill="1" applyBorder="1" applyAlignment="1"/>
    <xf numFmtId="164" fontId="7" fillId="3" borderId="5" xfId="0" applyNumberFormat="1" applyFont="1" applyFill="1" applyBorder="1" applyAlignment="1">
      <alignment horizontal="center" vertical="center"/>
    </xf>
    <xf numFmtId="17" fontId="3" fillId="0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/>
    <xf numFmtId="0" fontId="4" fillId="3" borderId="12" xfId="0" applyFont="1" applyFill="1" applyBorder="1" applyAlignment="1">
      <alignment vertical="center" wrapText="1"/>
    </xf>
    <xf numFmtId="0" fontId="2" fillId="3" borderId="4" xfId="0" applyFont="1" applyFill="1" applyBorder="1" applyAlignment="1"/>
    <xf numFmtId="164" fontId="19" fillId="3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3" borderId="4" xfId="0" applyFont="1" applyFill="1" applyBorder="1" applyAlignment="1">
      <alignment horizontal="left"/>
    </xf>
    <xf numFmtId="17" fontId="27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164" fontId="3" fillId="3" borderId="2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8" fillId="3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left"/>
    </xf>
    <xf numFmtId="164" fontId="30" fillId="0" borderId="2" xfId="0" applyNumberFormat="1" applyFont="1" applyFill="1" applyBorder="1" applyAlignment="1">
      <alignment horizontal="left" vertical="center"/>
    </xf>
    <xf numFmtId="164" fontId="34" fillId="0" borderId="2" xfId="0" applyNumberFormat="1" applyFont="1" applyFill="1" applyBorder="1" applyAlignment="1">
      <alignment horizontal="left" vertical="center"/>
    </xf>
    <xf numFmtId="165" fontId="30" fillId="3" borderId="5" xfId="0" applyNumberFormat="1" applyFont="1" applyFill="1" applyBorder="1" applyAlignment="1">
      <alignment horizontal="left" vertical="center"/>
    </xf>
    <xf numFmtId="165" fontId="34" fillId="3" borderId="5" xfId="0" applyNumberFormat="1" applyFont="1" applyFill="1" applyBorder="1" applyAlignment="1">
      <alignment horizontal="left" vertical="center"/>
    </xf>
    <xf numFmtId="2" fontId="29" fillId="3" borderId="2" xfId="0" applyNumberFormat="1" applyFont="1" applyFill="1" applyBorder="1" applyAlignment="1">
      <alignment horizontal="center" vertical="center"/>
    </xf>
    <xf numFmtId="2" fontId="29" fillId="0" borderId="2" xfId="0" applyNumberFormat="1" applyFont="1" applyFill="1" applyBorder="1" applyAlignment="1">
      <alignment horizontal="center" vertical="center"/>
    </xf>
    <xf numFmtId="165" fontId="29" fillId="0" borderId="2" xfId="0" applyNumberFormat="1" applyFont="1" applyFill="1" applyBorder="1" applyAlignment="1">
      <alignment horizontal="center"/>
    </xf>
    <xf numFmtId="0" fontId="32" fillId="3" borderId="2" xfId="0" applyFont="1" applyFill="1" applyBorder="1" applyAlignment="1">
      <alignment horizontal="left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right"/>
    </xf>
    <xf numFmtId="0" fontId="30" fillId="4" borderId="2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/>
    </xf>
    <xf numFmtId="2" fontId="30" fillId="3" borderId="1" xfId="0" applyNumberFormat="1" applyFont="1" applyFill="1" applyBorder="1" applyAlignment="1">
      <alignment horizontal="center" vertical="center"/>
    </xf>
    <xf numFmtId="2" fontId="34" fillId="3" borderId="1" xfId="0" applyNumberFormat="1" applyFont="1" applyFill="1" applyBorder="1" applyAlignment="1">
      <alignment horizontal="center" vertical="center"/>
    </xf>
    <xf numFmtId="164" fontId="29" fillId="0" borderId="2" xfId="0" applyNumberFormat="1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right"/>
    </xf>
    <xf numFmtId="0" fontId="33" fillId="3" borderId="4" xfId="0" applyFont="1" applyFill="1" applyBorder="1" applyAlignment="1">
      <alignment horizontal="center"/>
    </xf>
    <xf numFmtId="2" fontId="30" fillId="3" borderId="2" xfId="0" applyNumberFormat="1" applyFont="1" applyFill="1" applyBorder="1" applyAlignment="1">
      <alignment horizontal="center" vertical="center"/>
    </xf>
    <xf numFmtId="2" fontId="34" fillId="3" borderId="2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0" fillId="0" borderId="0" xfId="0" applyFill="1" applyAlignment="1"/>
    <xf numFmtId="0" fontId="9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left" vertical="center"/>
    </xf>
    <xf numFmtId="164" fontId="20" fillId="0" borderId="2" xfId="0" applyNumberFormat="1" applyFont="1" applyFill="1" applyBorder="1" applyAlignment="1">
      <alignment horizontal="left" vertical="center"/>
    </xf>
    <xf numFmtId="2" fontId="10" fillId="0" borderId="2" xfId="0" applyNumberFormat="1" applyFont="1" applyFill="1" applyBorder="1" applyAlignment="1">
      <alignment horizontal="center" vertical="center"/>
    </xf>
    <xf numFmtId="164" fontId="18" fillId="4" borderId="2" xfId="0" applyNumberFormat="1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 vertical="center"/>
    </xf>
    <xf numFmtId="1" fontId="18" fillId="4" borderId="2" xfId="0" applyNumberFormat="1" applyFont="1" applyFill="1" applyBorder="1" applyAlignment="1">
      <alignment horizontal="center" vertical="center"/>
    </xf>
    <xf numFmtId="2" fontId="29" fillId="3" borderId="2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center"/>
    </xf>
    <xf numFmtId="1" fontId="10" fillId="4" borderId="2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center"/>
    </xf>
    <xf numFmtId="2" fontId="10" fillId="3" borderId="8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right" vertical="center"/>
    </xf>
    <xf numFmtId="0" fontId="18" fillId="4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164" fontId="37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2" fontId="3" fillId="3" borderId="2" xfId="3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/>
    <xf numFmtId="0" fontId="9" fillId="0" borderId="4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vertical="center"/>
    </xf>
    <xf numFmtId="164" fontId="9" fillId="3" borderId="0" xfId="0" applyNumberFormat="1" applyFont="1" applyFill="1" applyBorder="1" applyAlignment="1">
      <alignment horizontal="center"/>
    </xf>
    <xf numFmtId="0" fontId="21" fillId="4" borderId="2" xfId="0" applyFont="1" applyFill="1" applyBorder="1"/>
    <xf numFmtId="2" fontId="21" fillId="4" borderId="2" xfId="0" applyNumberFormat="1" applyFont="1" applyFill="1" applyBorder="1" applyAlignment="1">
      <alignment horizontal="center"/>
    </xf>
    <xf numFmtId="1" fontId="21" fillId="4" borderId="2" xfId="0" applyNumberFormat="1" applyFont="1" applyFill="1" applyBorder="1" applyAlignment="1">
      <alignment horizontal="center"/>
    </xf>
    <xf numFmtId="164" fontId="21" fillId="4" borderId="2" xfId="0" applyNumberFormat="1" applyFont="1" applyFill="1" applyBorder="1" applyAlignment="1">
      <alignment horizontal="center"/>
    </xf>
    <xf numFmtId="164" fontId="9" fillId="3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/>
    </xf>
    <xf numFmtId="0" fontId="31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64" fontId="21" fillId="0" borderId="2" xfId="0" applyNumberFormat="1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right" vertical="center"/>
    </xf>
    <xf numFmtId="164" fontId="18" fillId="3" borderId="2" xfId="0" applyNumberFormat="1" applyFont="1" applyFill="1" applyBorder="1" applyAlignment="1">
      <alignment horizontal="center" vertical="center"/>
    </xf>
    <xf numFmtId="2" fontId="18" fillId="3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25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3" fillId="4" borderId="0" xfId="0" applyFont="1" applyFill="1" applyBorder="1"/>
    <xf numFmtId="0" fontId="21" fillId="4" borderId="0" xfId="0" applyFont="1" applyFill="1" applyBorder="1"/>
    <xf numFmtId="2" fontId="6" fillId="4" borderId="0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right"/>
    </xf>
    <xf numFmtId="0" fontId="23" fillId="3" borderId="12" xfId="0" applyFont="1" applyFill="1" applyBorder="1"/>
    <xf numFmtId="0" fontId="7" fillId="3" borderId="2" xfId="0" applyFont="1" applyFill="1" applyBorder="1" applyAlignment="1">
      <alignment horizontal="right" wrapText="1"/>
    </xf>
    <xf numFmtId="2" fontId="41" fillId="3" borderId="2" xfId="0" applyNumberFormat="1" applyFont="1" applyFill="1" applyBorder="1" applyAlignment="1">
      <alignment horizontal="left" vertical="center"/>
    </xf>
    <xf numFmtId="165" fontId="41" fillId="3" borderId="2" xfId="0" applyNumberFormat="1" applyFont="1" applyFill="1" applyBorder="1" applyAlignment="1">
      <alignment horizontal="left" vertical="center"/>
    </xf>
    <xf numFmtId="0" fontId="39" fillId="3" borderId="4" xfId="0" applyFont="1" applyFill="1" applyBorder="1" applyAlignment="1">
      <alignment horizontal="center"/>
    </xf>
    <xf numFmtId="2" fontId="42" fillId="3" borderId="2" xfId="0" applyNumberFormat="1" applyFont="1" applyFill="1" applyBorder="1" applyAlignment="1">
      <alignment horizontal="center" vertical="center"/>
    </xf>
    <xf numFmtId="2" fontId="43" fillId="3" borderId="2" xfId="0" applyNumberFormat="1" applyFont="1" applyFill="1" applyBorder="1" applyAlignment="1">
      <alignment horizontal="center" vertical="center"/>
    </xf>
    <xf numFmtId="0" fontId="44" fillId="0" borderId="0" xfId="0" applyFont="1"/>
    <xf numFmtId="0" fontId="3" fillId="0" borderId="4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wrapText="1"/>
    </xf>
    <xf numFmtId="0" fontId="39" fillId="3" borderId="10" xfId="0" applyFont="1" applyFill="1" applyBorder="1" applyAlignment="1">
      <alignment horizontal="left"/>
    </xf>
    <xf numFmtId="165" fontId="42" fillId="3" borderId="5" xfId="0" applyNumberFormat="1" applyFont="1" applyFill="1" applyBorder="1" applyAlignment="1">
      <alignment horizontal="left" vertical="center"/>
    </xf>
    <xf numFmtId="165" fontId="43" fillId="3" borderId="5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right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left" vertical="center" wrapText="1"/>
    </xf>
    <xf numFmtId="165" fontId="45" fillId="0" borderId="2" xfId="0" applyNumberFormat="1" applyFont="1" applyFill="1" applyBorder="1" applyAlignment="1">
      <alignment horizontal="left" vertical="center"/>
    </xf>
    <xf numFmtId="165" fontId="43" fillId="0" borderId="2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left" vertical="center"/>
    </xf>
    <xf numFmtId="164" fontId="18" fillId="4" borderId="2" xfId="0" applyNumberFormat="1" applyFont="1" applyFill="1" applyBorder="1" applyAlignment="1">
      <alignment horizontal="left" vertical="center"/>
    </xf>
    <xf numFmtId="1" fontId="6" fillId="4" borderId="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2" fontId="7" fillId="3" borderId="4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right" vertical="center"/>
    </xf>
    <xf numFmtId="0" fontId="21" fillId="4" borderId="2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vertical="center" wrapText="1"/>
    </xf>
    <xf numFmtId="164" fontId="21" fillId="4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8" xfId="0" applyNumberFormat="1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/>
    </xf>
    <xf numFmtId="164" fontId="18" fillId="4" borderId="0" xfId="0" applyNumberFormat="1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left"/>
    </xf>
    <xf numFmtId="2" fontId="18" fillId="4" borderId="0" xfId="0" applyNumberFormat="1" applyFont="1" applyFill="1" applyBorder="1" applyAlignment="1">
      <alignment horizontal="center" vertical="center"/>
    </xf>
    <xf numFmtId="1" fontId="18" fillId="4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left"/>
    </xf>
    <xf numFmtId="0" fontId="39" fillId="0" borderId="4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164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left"/>
    </xf>
    <xf numFmtId="164" fontId="40" fillId="0" borderId="6" xfId="0" applyNumberFormat="1" applyFont="1" applyFill="1" applyBorder="1" applyAlignment="1">
      <alignment horizontal="left" vertical="center"/>
    </xf>
    <xf numFmtId="164" fontId="40" fillId="0" borderId="4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8" fillId="3" borderId="3" xfId="0" applyFont="1" applyFill="1" applyBorder="1" applyAlignment="1">
      <alignment horizontal="left"/>
    </xf>
    <xf numFmtId="0" fontId="38" fillId="3" borderId="4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38" fillId="3" borderId="6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left"/>
    </xf>
    <xf numFmtId="0" fontId="31" fillId="3" borderId="4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38" fillId="0" borderId="3" xfId="0" applyFont="1" applyFill="1" applyBorder="1" applyAlignment="1">
      <alignment horizontal="left" wrapText="1"/>
    </xf>
    <xf numFmtId="0" fontId="39" fillId="0" borderId="4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0" fontId="38" fillId="3" borderId="3" xfId="0" applyFont="1" applyFill="1" applyBorder="1" applyAlignment="1">
      <alignment horizontal="left" wrapText="1"/>
    </xf>
    <xf numFmtId="0" fontId="38" fillId="3" borderId="4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11" fillId="3" borderId="4" xfId="0" applyFont="1" applyFill="1" applyBorder="1" applyAlignment="1">
      <alignment horizontal="left" wrapText="1"/>
    </xf>
    <xf numFmtId="0" fontId="39" fillId="3" borderId="7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8" fillId="3" borderId="13" xfId="0" applyFont="1" applyFill="1" applyBorder="1" applyAlignment="1">
      <alignment horizontal="left" wrapText="1"/>
    </xf>
    <xf numFmtId="0" fontId="38" fillId="3" borderId="7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164" fontId="8" fillId="0" borderId="2" xfId="0" applyNumberFormat="1" applyFont="1" applyFill="1" applyBorder="1" applyAlignment="1">
      <alignment horizontal="center" vertical="center"/>
    </xf>
    <xf numFmtId="0" fontId="38" fillId="0" borderId="3" xfId="0" applyFont="1" applyBorder="1" applyAlignment="1">
      <alignment horizontal="left" wrapText="1"/>
    </xf>
    <xf numFmtId="0" fontId="39" fillId="0" borderId="4" xfId="0" applyFont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 wrapText="1"/>
    </xf>
    <xf numFmtId="165" fontId="41" fillId="3" borderId="3" xfId="0" applyNumberFormat="1" applyFont="1" applyFill="1" applyBorder="1" applyAlignment="1">
      <alignment horizontal="left" vertical="center"/>
    </xf>
    <xf numFmtId="165" fontId="41" fillId="3" borderId="4" xfId="0" applyNumberFormat="1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 wrapText="1"/>
    </xf>
    <xf numFmtId="0" fontId="38" fillId="3" borderId="6" xfId="0" applyFont="1" applyFill="1" applyBorder="1" applyAlignment="1">
      <alignment horizontal="left" wrapText="1"/>
    </xf>
    <xf numFmtId="0" fontId="38" fillId="3" borderId="10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left" vertical="center"/>
    </xf>
    <xf numFmtId="165" fontId="2" fillId="3" borderId="4" xfId="0" applyNumberFormat="1" applyFont="1" applyFill="1" applyBorder="1" applyAlignment="1">
      <alignment horizontal="left" vertical="center"/>
    </xf>
    <xf numFmtId="2" fontId="4" fillId="3" borderId="5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39" fillId="3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38" fillId="0" borderId="4" xfId="0" applyFont="1" applyBorder="1" applyAlignment="1">
      <alignment horizontal="left" wrapText="1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3"/>
  <sheetViews>
    <sheetView topLeftCell="J1" zoomScale="86" zoomScaleNormal="86" workbookViewId="0">
      <selection activeCell="K18" sqref="A18:XFD18"/>
    </sheetView>
  </sheetViews>
  <sheetFormatPr defaultRowHeight="15" x14ac:dyDescent="0.25"/>
  <cols>
    <col min="1" max="1" width="11.7109375" hidden="1" customWidth="1"/>
    <col min="2" max="2" width="28.28515625" hidden="1" customWidth="1"/>
    <col min="3" max="3" width="8" hidden="1" customWidth="1"/>
    <col min="4" max="4" width="0.140625" hidden="1" customWidth="1"/>
    <col min="5" max="5" width="6.7109375" hidden="1" customWidth="1"/>
    <col min="6" max="6" width="7.85546875" hidden="1" customWidth="1"/>
    <col min="7" max="7" width="10.140625" hidden="1" customWidth="1"/>
    <col min="8" max="8" width="10.28515625" hidden="1" customWidth="1"/>
    <col min="9" max="9" width="7.7109375" hidden="1" customWidth="1"/>
    <col min="10" max="10" width="11.7109375" customWidth="1"/>
    <col min="11" max="11" width="28.28515625" customWidth="1"/>
    <col min="12" max="12" width="8.140625" customWidth="1"/>
    <col min="13" max="13" width="7.5703125" customWidth="1"/>
    <col min="14" max="14" width="6.7109375" customWidth="1"/>
    <col min="15" max="15" width="8.42578125" customWidth="1"/>
    <col min="16" max="16" width="10.28515625" customWidth="1"/>
    <col min="17" max="17" width="6.7109375" customWidth="1"/>
    <col min="20" max="20" width="17.7109375" customWidth="1"/>
    <col min="21" max="21" width="29.7109375" customWidth="1"/>
  </cols>
  <sheetData>
    <row r="1" spans="1:17" x14ac:dyDescent="0.25">
      <c r="A1" s="128">
        <v>1</v>
      </c>
      <c r="B1" s="34"/>
      <c r="C1" s="129" t="s">
        <v>105</v>
      </c>
      <c r="D1" s="130" t="s">
        <v>106</v>
      </c>
      <c r="E1" s="544" t="s">
        <v>105</v>
      </c>
      <c r="F1" s="545"/>
      <c r="G1" s="545"/>
      <c r="H1" s="545"/>
      <c r="I1" s="546"/>
      <c r="J1" s="268"/>
      <c r="K1" s="268"/>
      <c r="L1" s="268"/>
      <c r="M1" s="539" t="s">
        <v>106</v>
      </c>
      <c r="N1" s="539"/>
      <c r="O1" s="539"/>
      <c r="P1" s="539"/>
      <c r="Q1" s="539"/>
    </row>
    <row r="2" spans="1:17" ht="39.950000000000003" customHeight="1" x14ac:dyDescent="0.25">
      <c r="A2" s="540" t="s">
        <v>26</v>
      </c>
      <c r="B2" s="132" t="s">
        <v>1</v>
      </c>
      <c r="C2" s="8" t="s">
        <v>28</v>
      </c>
      <c r="D2" s="8" t="s">
        <v>28</v>
      </c>
      <c r="E2" s="133" t="s">
        <v>34</v>
      </c>
      <c r="F2" s="133" t="s">
        <v>35</v>
      </c>
      <c r="G2" s="133" t="s">
        <v>31</v>
      </c>
      <c r="H2" s="133" t="s">
        <v>32</v>
      </c>
      <c r="I2" s="134" t="s">
        <v>33</v>
      </c>
      <c r="J2" s="540" t="s">
        <v>26</v>
      </c>
      <c r="K2" s="132" t="s">
        <v>1</v>
      </c>
      <c r="L2" s="8" t="s">
        <v>28</v>
      </c>
      <c r="M2" s="133" t="s">
        <v>34</v>
      </c>
      <c r="N2" s="133" t="s">
        <v>36</v>
      </c>
      <c r="O2" s="133" t="s">
        <v>31</v>
      </c>
      <c r="P2" s="133" t="s">
        <v>32</v>
      </c>
      <c r="Q2" s="134" t="s">
        <v>33</v>
      </c>
    </row>
    <row r="3" spans="1:17" ht="15.75" x14ac:dyDescent="0.25">
      <c r="A3" s="540"/>
      <c r="B3" s="358" t="s">
        <v>2</v>
      </c>
      <c r="C3" s="135"/>
      <c r="D3" s="34"/>
      <c r="E3" s="2"/>
      <c r="F3" s="2"/>
      <c r="G3" s="2"/>
      <c r="H3" s="2"/>
      <c r="I3" s="40"/>
      <c r="J3" s="540"/>
      <c r="K3" s="423" t="s">
        <v>127</v>
      </c>
      <c r="L3" s="270"/>
      <c r="M3" s="2"/>
      <c r="N3" s="2"/>
      <c r="O3" s="2"/>
      <c r="P3" s="2"/>
      <c r="Q3" s="40"/>
    </row>
    <row r="4" spans="1:17" ht="16.5" x14ac:dyDescent="0.25">
      <c r="A4" s="541" t="s">
        <v>3</v>
      </c>
      <c r="B4" s="537"/>
      <c r="C4" s="135"/>
      <c r="D4" s="34"/>
      <c r="E4" s="2"/>
      <c r="F4" s="2"/>
      <c r="G4" s="2"/>
      <c r="H4" s="2"/>
      <c r="I4" s="40"/>
      <c r="J4" s="542" t="s">
        <v>3</v>
      </c>
      <c r="K4" s="543"/>
      <c r="L4" s="40"/>
      <c r="M4" s="2"/>
      <c r="N4" s="2"/>
      <c r="O4" s="2"/>
      <c r="P4" s="2"/>
      <c r="Q4" s="40"/>
    </row>
    <row r="5" spans="1:17" ht="24" customHeight="1" x14ac:dyDescent="0.25">
      <c r="A5" s="530" t="s">
        <v>135</v>
      </c>
      <c r="B5" s="54" t="s">
        <v>134</v>
      </c>
      <c r="C5" s="29">
        <v>40</v>
      </c>
      <c r="D5" s="34"/>
      <c r="E5" s="377">
        <v>4.7</v>
      </c>
      <c r="F5" s="377">
        <v>7.6</v>
      </c>
      <c r="G5" s="377">
        <v>12.7</v>
      </c>
      <c r="H5" s="377">
        <v>138</v>
      </c>
      <c r="I5" s="117">
        <v>0.1</v>
      </c>
      <c r="J5" s="530" t="s">
        <v>135</v>
      </c>
      <c r="K5" s="282" t="s">
        <v>136</v>
      </c>
      <c r="L5" s="388">
        <v>30</v>
      </c>
      <c r="M5" s="388">
        <v>7.61</v>
      </c>
      <c r="N5" s="388">
        <v>7.8</v>
      </c>
      <c r="O5" s="388">
        <v>0</v>
      </c>
      <c r="P5" s="388">
        <v>102</v>
      </c>
      <c r="Q5" s="389">
        <v>0.2</v>
      </c>
    </row>
    <row r="6" spans="1:17" ht="15" hidden="1" customHeight="1" x14ac:dyDescent="0.25">
      <c r="A6" s="531"/>
      <c r="B6" s="28" t="s">
        <v>98</v>
      </c>
      <c r="C6" s="376">
        <v>4</v>
      </c>
      <c r="D6" s="34"/>
      <c r="E6" s="2"/>
      <c r="F6" s="2"/>
      <c r="G6" s="2"/>
      <c r="H6" s="2"/>
      <c r="I6" s="291"/>
      <c r="J6" s="535"/>
      <c r="K6" s="384" t="s">
        <v>123</v>
      </c>
      <c r="L6" s="390">
        <v>30</v>
      </c>
      <c r="M6" s="2"/>
      <c r="N6" s="2"/>
      <c r="O6" s="2"/>
      <c r="P6" s="2"/>
      <c r="Q6" s="40"/>
    </row>
    <row r="7" spans="1:17" ht="24" customHeight="1" x14ac:dyDescent="0.25">
      <c r="A7" s="531"/>
      <c r="B7" s="28" t="s">
        <v>15</v>
      </c>
      <c r="C7" s="376">
        <v>25</v>
      </c>
      <c r="D7" s="34"/>
      <c r="E7" s="2"/>
      <c r="F7" s="2"/>
      <c r="G7" s="2"/>
      <c r="H7" s="2"/>
      <c r="I7" s="291"/>
      <c r="J7" s="530" t="s">
        <v>281</v>
      </c>
      <c r="K7" s="94" t="s">
        <v>282</v>
      </c>
      <c r="L7" s="20" t="s">
        <v>231</v>
      </c>
      <c r="M7" s="377">
        <v>48.45</v>
      </c>
      <c r="N7" s="377">
        <v>32.4</v>
      </c>
      <c r="O7" s="377">
        <v>58.12</v>
      </c>
      <c r="P7" s="377">
        <v>532.9</v>
      </c>
      <c r="Q7" s="377">
        <v>0.3</v>
      </c>
    </row>
    <row r="8" spans="1:17" ht="15" hidden="1" customHeight="1" x14ac:dyDescent="0.25">
      <c r="A8" s="531"/>
      <c r="B8" s="28" t="s">
        <v>159</v>
      </c>
      <c r="C8" s="376">
        <v>0.2</v>
      </c>
      <c r="D8" s="20"/>
      <c r="E8" s="58"/>
      <c r="F8" s="58"/>
      <c r="G8" s="58"/>
      <c r="H8" s="58"/>
      <c r="I8" s="292"/>
      <c r="J8" s="531"/>
      <c r="K8" s="93" t="s">
        <v>152</v>
      </c>
      <c r="L8" s="23">
        <v>232.5</v>
      </c>
      <c r="M8" s="58"/>
      <c r="N8" s="58"/>
      <c r="O8" s="58"/>
      <c r="P8" s="58"/>
      <c r="Q8" s="58"/>
    </row>
    <row r="9" spans="1:17" ht="15" hidden="1" customHeight="1" x14ac:dyDescent="0.25">
      <c r="A9" s="531"/>
      <c r="B9" s="28" t="s">
        <v>123</v>
      </c>
      <c r="C9" s="376">
        <v>10</v>
      </c>
      <c r="D9" s="23"/>
      <c r="E9" s="58"/>
      <c r="F9" s="58"/>
      <c r="G9" s="58"/>
      <c r="H9" s="58"/>
      <c r="I9" s="292"/>
      <c r="J9" s="531"/>
      <c r="K9" s="93" t="s">
        <v>99</v>
      </c>
      <c r="L9" s="23">
        <v>20</v>
      </c>
      <c r="M9" s="58"/>
      <c r="N9" s="58"/>
      <c r="O9" s="58"/>
      <c r="P9" s="58"/>
      <c r="Q9" s="58"/>
    </row>
    <row r="10" spans="1:17" ht="15" hidden="1" customHeight="1" x14ac:dyDescent="0.25">
      <c r="A10" s="535"/>
      <c r="B10" s="28" t="s">
        <v>117</v>
      </c>
      <c r="C10" s="376">
        <v>10</v>
      </c>
      <c r="D10" s="253"/>
      <c r="E10" s="58"/>
      <c r="F10" s="58"/>
      <c r="G10" s="58"/>
      <c r="H10" s="58"/>
      <c r="I10" s="292"/>
      <c r="J10" s="531"/>
      <c r="K10" s="93" t="s">
        <v>310</v>
      </c>
      <c r="L10" s="23">
        <v>48</v>
      </c>
      <c r="M10" s="58"/>
      <c r="N10" s="58"/>
      <c r="O10" s="58"/>
      <c r="P10" s="58"/>
      <c r="Q10" s="58"/>
    </row>
    <row r="11" spans="1:17" ht="24" hidden="1" customHeight="1" x14ac:dyDescent="0.25">
      <c r="A11" s="531" t="s">
        <v>277</v>
      </c>
      <c r="B11" s="54" t="s">
        <v>254</v>
      </c>
      <c r="C11" s="375">
        <v>210</v>
      </c>
      <c r="D11" s="375"/>
      <c r="E11" s="377">
        <v>6.09</v>
      </c>
      <c r="F11" s="377">
        <v>7.25</v>
      </c>
      <c r="G11" s="377">
        <v>36.020000000000003</v>
      </c>
      <c r="H11" s="377">
        <v>233.41</v>
      </c>
      <c r="I11" s="377">
        <v>0.06</v>
      </c>
      <c r="J11" s="531"/>
      <c r="K11" s="93" t="s">
        <v>292</v>
      </c>
      <c r="L11" s="23">
        <v>6.6</v>
      </c>
      <c r="M11" s="58"/>
      <c r="N11" s="58"/>
      <c r="O11" s="58"/>
      <c r="P11" s="58"/>
      <c r="Q11" s="58"/>
    </row>
    <row r="12" spans="1:17" ht="15" hidden="1" customHeight="1" x14ac:dyDescent="0.25">
      <c r="A12" s="531"/>
      <c r="B12" s="28" t="s">
        <v>137</v>
      </c>
      <c r="C12" s="56">
        <v>42</v>
      </c>
      <c r="D12" s="23"/>
      <c r="E12" s="58"/>
      <c r="F12" s="58"/>
      <c r="G12" s="58"/>
      <c r="H12" s="58"/>
      <c r="I12" s="58"/>
      <c r="J12" s="531"/>
      <c r="K12" s="28" t="s">
        <v>151</v>
      </c>
      <c r="L12" s="23">
        <v>16.12</v>
      </c>
      <c r="M12" s="168"/>
      <c r="N12" s="168"/>
      <c r="O12" s="168"/>
      <c r="P12" s="168"/>
      <c r="Q12" s="168"/>
    </row>
    <row r="13" spans="1:17" ht="15" hidden="1" customHeight="1" x14ac:dyDescent="0.25">
      <c r="A13" s="531"/>
      <c r="B13" s="28" t="s">
        <v>132</v>
      </c>
      <c r="C13" s="56">
        <v>105</v>
      </c>
      <c r="D13" s="23"/>
      <c r="E13" s="58"/>
      <c r="F13" s="58"/>
      <c r="G13" s="58"/>
      <c r="H13" s="58"/>
      <c r="I13" s="58"/>
      <c r="J13" s="531"/>
      <c r="K13" s="93" t="s">
        <v>293</v>
      </c>
      <c r="L13" s="58">
        <v>8.66</v>
      </c>
      <c r="M13" s="23"/>
      <c r="N13" s="58"/>
      <c r="O13" s="58"/>
      <c r="P13" s="58"/>
      <c r="Q13" s="58"/>
    </row>
    <row r="14" spans="1:17" ht="15" hidden="1" customHeight="1" x14ac:dyDescent="0.25">
      <c r="A14" s="531"/>
      <c r="B14" s="28" t="s">
        <v>151</v>
      </c>
      <c r="C14" s="56">
        <v>3.08</v>
      </c>
      <c r="D14" s="58"/>
      <c r="E14" s="58"/>
      <c r="F14" s="58"/>
      <c r="G14" s="58"/>
      <c r="H14" s="58"/>
      <c r="I14" s="58"/>
      <c r="J14" s="531"/>
      <c r="K14" s="93" t="s">
        <v>116</v>
      </c>
      <c r="L14" s="58">
        <v>2.5000000000000001E-2</v>
      </c>
      <c r="M14" s="23"/>
      <c r="N14" s="58"/>
      <c r="O14" s="58"/>
      <c r="P14" s="58"/>
      <c r="Q14" s="58"/>
    </row>
    <row r="15" spans="1:17" ht="15" hidden="1" customHeight="1" x14ac:dyDescent="0.25">
      <c r="A15" s="531"/>
      <c r="B15" s="28" t="s">
        <v>138</v>
      </c>
      <c r="C15" s="56">
        <v>5.18</v>
      </c>
      <c r="D15" s="23"/>
      <c r="E15" s="58"/>
      <c r="F15" s="58"/>
      <c r="G15" s="58"/>
      <c r="H15" s="58"/>
      <c r="I15" s="58"/>
      <c r="J15" s="531"/>
      <c r="K15" s="93" t="s">
        <v>98</v>
      </c>
      <c r="L15" s="59">
        <v>8.66</v>
      </c>
      <c r="M15" s="23"/>
      <c r="N15" s="58"/>
      <c r="O15" s="58"/>
      <c r="P15" s="58"/>
      <c r="Q15" s="58"/>
    </row>
    <row r="16" spans="1:17" ht="15" hidden="1" customHeight="1" x14ac:dyDescent="0.25">
      <c r="A16" s="373"/>
      <c r="B16" s="28"/>
      <c r="C16" s="56"/>
      <c r="D16" s="23"/>
      <c r="E16" s="321"/>
      <c r="F16" s="321"/>
      <c r="G16" s="321"/>
      <c r="H16" s="321"/>
      <c r="I16" s="321"/>
      <c r="J16" s="531"/>
      <c r="K16" s="93" t="s">
        <v>294</v>
      </c>
      <c r="L16" s="58">
        <v>8.66</v>
      </c>
      <c r="M16" s="23"/>
      <c r="N16" s="58"/>
      <c r="O16" s="58"/>
      <c r="P16" s="58"/>
      <c r="Q16" s="58"/>
    </row>
    <row r="17" spans="1:17" ht="15" hidden="1" customHeight="1" x14ac:dyDescent="0.25">
      <c r="A17" s="373"/>
      <c r="B17" s="28"/>
      <c r="C17" s="56"/>
      <c r="D17" s="23"/>
      <c r="E17" s="321"/>
      <c r="F17" s="321"/>
      <c r="G17" s="321"/>
      <c r="H17" s="321"/>
      <c r="I17" s="321"/>
      <c r="J17" s="535"/>
      <c r="K17" s="93" t="s">
        <v>100</v>
      </c>
      <c r="L17" s="67">
        <v>20</v>
      </c>
      <c r="M17" s="23"/>
      <c r="N17" s="58"/>
      <c r="O17" s="58"/>
      <c r="P17" s="58"/>
      <c r="Q17" s="58"/>
    </row>
    <row r="18" spans="1:17" ht="24" customHeight="1" x14ac:dyDescent="0.25">
      <c r="A18" s="530" t="s">
        <v>166</v>
      </c>
      <c r="B18" s="54" t="s">
        <v>25</v>
      </c>
      <c r="C18" s="20">
        <v>200</v>
      </c>
      <c r="D18" s="58"/>
      <c r="E18" s="117">
        <v>3.8</v>
      </c>
      <c r="F18" s="117">
        <v>3.5</v>
      </c>
      <c r="G18" s="117">
        <v>11.1</v>
      </c>
      <c r="H18" s="117">
        <v>90.8</v>
      </c>
      <c r="I18" s="117">
        <v>0.3</v>
      </c>
      <c r="J18" s="530" t="s">
        <v>166</v>
      </c>
      <c r="K18" s="54" t="s">
        <v>25</v>
      </c>
      <c r="L18" s="20">
        <v>200</v>
      </c>
      <c r="M18" s="117">
        <v>3.8</v>
      </c>
      <c r="N18" s="117">
        <v>3.5</v>
      </c>
      <c r="O18" s="117">
        <v>11.1</v>
      </c>
      <c r="P18" s="117">
        <v>90.8</v>
      </c>
      <c r="Q18" s="117">
        <v>0.3</v>
      </c>
    </row>
    <row r="19" spans="1:17" ht="15" hidden="1" customHeight="1" x14ac:dyDescent="0.25">
      <c r="A19" s="531"/>
      <c r="B19" s="28" t="s">
        <v>165</v>
      </c>
      <c r="C19" s="23">
        <v>5</v>
      </c>
      <c r="D19" s="23"/>
      <c r="E19" s="58"/>
      <c r="F19" s="58"/>
      <c r="G19" s="58"/>
      <c r="H19" s="58"/>
      <c r="I19" s="58"/>
      <c r="J19" s="531"/>
      <c r="K19" s="28" t="s">
        <v>165</v>
      </c>
      <c r="L19" s="23">
        <v>5</v>
      </c>
      <c r="M19" s="23"/>
      <c r="N19" s="58"/>
      <c r="O19" s="58"/>
      <c r="P19" s="58"/>
      <c r="Q19" s="58"/>
    </row>
    <row r="20" spans="1:17" ht="15" hidden="1" customHeight="1" x14ac:dyDescent="0.25">
      <c r="A20" s="531"/>
      <c r="B20" s="28" t="s">
        <v>4</v>
      </c>
      <c r="C20" s="23">
        <v>100</v>
      </c>
      <c r="D20" s="23"/>
      <c r="E20" s="58"/>
      <c r="F20" s="58"/>
      <c r="G20" s="58"/>
      <c r="H20" s="58"/>
      <c r="I20" s="58"/>
      <c r="J20" s="531"/>
      <c r="K20" s="28" t="s">
        <v>4</v>
      </c>
      <c r="L20" s="23">
        <v>100</v>
      </c>
      <c r="M20" s="23"/>
      <c r="N20" s="58"/>
      <c r="O20" s="58"/>
      <c r="P20" s="58"/>
      <c r="Q20" s="58"/>
    </row>
    <row r="21" spans="1:17" ht="15" hidden="1" customHeight="1" x14ac:dyDescent="0.25">
      <c r="A21" s="535"/>
      <c r="B21" s="93" t="s">
        <v>151</v>
      </c>
      <c r="C21" s="23">
        <v>10</v>
      </c>
      <c r="D21" s="23"/>
      <c r="E21" s="58"/>
      <c r="F21" s="58"/>
      <c r="G21" s="58"/>
      <c r="H21" s="58"/>
      <c r="I21" s="58"/>
      <c r="J21" s="535"/>
      <c r="K21" s="93" t="s">
        <v>151</v>
      </c>
      <c r="L21" s="23">
        <v>10</v>
      </c>
      <c r="M21" s="23"/>
      <c r="N21" s="58"/>
      <c r="O21" s="58"/>
      <c r="P21" s="58"/>
      <c r="Q21" s="58"/>
    </row>
    <row r="22" spans="1:17" ht="21.95" hidden="1" customHeight="1" x14ac:dyDescent="0.25">
      <c r="A22" s="532" t="s">
        <v>279</v>
      </c>
      <c r="B22" s="19" t="s">
        <v>280</v>
      </c>
      <c r="C22" s="117">
        <v>185</v>
      </c>
      <c r="D22" s="298">
        <v>0.64</v>
      </c>
      <c r="E22" s="117">
        <v>0.64</v>
      </c>
      <c r="F22" s="117">
        <v>0.6</v>
      </c>
      <c r="G22" s="117">
        <v>15.68</v>
      </c>
      <c r="H22" s="117">
        <v>75.2</v>
      </c>
      <c r="I22" s="117">
        <v>16</v>
      </c>
      <c r="J22" s="372"/>
      <c r="K22" s="254"/>
      <c r="L22" s="255"/>
      <c r="M22" s="168"/>
      <c r="N22" s="168"/>
      <c r="O22" s="168"/>
      <c r="P22" s="168"/>
      <c r="Q22" s="168"/>
    </row>
    <row r="23" spans="1:17" ht="15" hidden="1" customHeight="1" x14ac:dyDescent="0.25">
      <c r="A23" s="534"/>
      <c r="B23" s="385" t="s">
        <v>251</v>
      </c>
      <c r="C23" s="23">
        <v>185</v>
      </c>
      <c r="D23" s="23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1:17" ht="26.1" customHeight="1" x14ac:dyDescent="0.25">
      <c r="A24" s="406" t="s">
        <v>295</v>
      </c>
      <c r="B24" s="19" t="s">
        <v>15</v>
      </c>
      <c r="C24" s="72">
        <v>25</v>
      </c>
      <c r="D24" s="20"/>
      <c r="E24" s="377">
        <v>0.9</v>
      </c>
      <c r="F24" s="377">
        <v>0.12</v>
      </c>
      <c r="G24" s="377">
        <v>7.64</v>
      </c>
      <c r="H24" s="377">
        <v>30</v>
      </c>
      <c r="I24" s="377">
        <v>0</v>
      </c>
      <c r="J24" s="406" t="s">
        <v>295</v>
      </c>
      <c r="K24" s="19" t="s">
        <v>15</v>
      </c>
      <c r="L24" s="72">
        <v>40</v>
      </c>
      <c r="M24" s="377">
        <v>1.1200000000000001</v>
      </c>
      <c r="N24" s="377">
        <v>0.16</v>
      </c>
      <c r="O24" s="377">
        <v>7.84</v>
      </c>
      <c r="P24" s="377">
        <v>47</v>
      </c>
      <c r="Q24" s="377">
        <v>0</v>
      </c>
    </row>
    <row r="25" spans="1:17" ht="15" customHeight="1" x14ac:dyDescent="0.25">
      <c r="A25" s="80"/>
      <c r="B25" s="386" t="s">
        <v>27</v>
      </c>
      <c r="C25" s="387"/>
      <c r="D25" s="362"/>
      <c r="E25" s="363">
        <f>SUM(E5:E24)</f>
        <v>16.13</v>
      </c>
      <c r="F25" s="363">
        <f>SUM(F5:F24)</f>
        <v>19.070000000000004</v>
      </c>
      <c r="G25" s="363">
        <f>SUM(G5:G24)</f>
        <v>83.14</v>
      </c>
      <c r="H25" s="364">
        <f>SUM(H5:H24)</f>
        <v>567.41</v>
      </c>
      <c r="I25" s="363">
        <f>SUM(I5:I24)</f>
        <v>16.46</v>
      </c>
      <c r="J25" s="103"/>
      <c r="K25" s="386" t="s">
        <v>27</v>
      </c>
      <c r="L25" s="103"/>
      <c r="M25" s="363">
        <f>SUM(M5:M24)</f>
        <v>60.98</v>
      </c>
      <c r="N25" s="363">
        <f>SUM(N5:N24)</f>
        <v>43.859999999999992</v>
      </c>
      <c r="O25" s="363">
        <f>SUM(O5:O24)</f>
        <v>77.06</v>
      </c>
      <c r="P25" s="364">
        <f>SUM(P5:P24)</f>
        <v>772.69999999999993</v>
      </c>
      <c r="Q25" s="363">
        <f>SUM(Q5:Q24)</f>
        <v>0.8</v>
      </c>
    </row>
    <row r="26" spans="1:17" ht="15.75" customHeight="1" x14ac:dyDescent="0.25">
      <c r="A26" s="536" t="s">
        <v>23</v>
      </c>
      <c r="B26" s="537"/>
      <c r="C26" s="140"/>
      <c r="D26" s="42"/>
      <c r="E26" s="43"/>
      <c r="F26" s="43"/>
      <c r="G26" s="43"/>
      <c r="H26" s="43"/>
      <c r="I26" s="111"/>
      <c r="J26" s="536" t="s">
        <v>23</v>
      </c>
      <c r="K26" s="537"/>
      <c r="L26" s="111"/>
      <c r="M26" s="43"/>
      <c r="N26" s="43"/>
      <c r="O26" s="43"/>
      <c r="P26" s="43"/>
      <c r="Q26" s="111"/>
    </row>
    <row r="27" spans="1:17" ht="24" customHeight="1" x14ac:dyDescent="0.25">
      <c r="A27" s="530" t="s">
        <v>385</v>
      </c>
      <c r="B27" s="19" t="s">
        <v>311</v>
      </c>
      <c r="C27" s="20">
        <v>60</v>
      </c>
      <c r="D27" s="167"/>
      <c r="E27" s="377">
        <v>0.66</v>
      </c>
      <c r="F27" s="377">
        <v>6.06</v>
      </c>
      <c r="G27" s="377">
        <v>5.46</v>
      </c>
      <c r="H27" s="377">
        <v>79.2</v>
      </c>
      <c r="I27" s="377">
        <v>1.92</v>
      </c>
      <c r="J27" s="530" t="s">
        <v>385</v>
      </c>
      <c r="K27" s="19" t="s">
        <v>311</v>
      </c>
      <c r="L27" s="20">
        <v>100</v>
      </c>
      <c r="M27" s="377">
        <v>1.1000000000000001</v>
      </c>
      <c r="N27" s="377">
        <v>10.1</v>
      </c>
      <c r="O27" s="377">
        <v>9.1</v>
      </c>
      <c r="P27" s="377">
        <v>132</v>
      </c>
      <c r="Q27" s="377">
        <v>3.2</v>
      </c>
    </row>
    <row r="28" spans="1:17" ht="15" hidden="1" customHeight="1" x14ac:dyDescent="0.25">
      <c r="A28" s="531"/>
      <c r="B28" s="22" t="s">
        <v>95</v>
      </c>
      <c r="C28" s="50">
        <v>52.8</v>
      </c>
      <c r="D28" s="256"/>
      <c r="E28" s="168"/>
      <c r="F28" s="168"/>
      <c r="G28" s="168"/>
      <c r="H28" s="168"/>
      <c r="I28" s="168"/>
      <c r="J28" s="531"/>
      <c r="K28" s="22" t="s">
        <v>95</v>
      </c>
      <c r="L28" s="50">
        <v>88</v>
      </c>
      <c r="M28" s="58"/>
      <c r="N28" s="58"/>
      <c r="O28" s="58"/>
      <c r="P28" s="58"/>
      <c r="Q28" s="58"/>
    </row>
    <row r="29" spans="1:17" ht="15" hidden="1" customHeight="1" x14ac:dyDescent="0.25">
      <c r="A29" s="531"/>
      <c r="B29" s="22" t="s">
        <v>158</v>
      </c>
      <c r="C29" s="50">
        <v>6</v>
      </c>
      <c r="D29" s="256"/>
      <c r="E29" s="168"/>
      <c r="F29" s="168"/>
      <c r="G29" s="168"/>
      <c r="H29" s="168"/>
      <c r="I29" s="168"/>
      <c r="J29" s="531"/>
      <c r="K29" s="22" t="s">
        <v>158</v>
      </c>
      <c r="L29" s="50">
        <v>10</v>
      </c>
      <c r="M29" s="58"/>
      <c r="N29" s="58"/>
      <c r="O29" s="58"/>
      <c r="P29" s="58"/>
      <c r="Q29" s="58"/>
    </row>
    <row r="30" spans="1:17" ht="15" hidden="1" customHeight="1" x14ac:dyDescent="0.25">
      <c r="A30" s="531"/>
      <c r="B30" s="93" t="s">
        <v>151</v>
      </c>
      <c r="C30" s="58">
        <v>1.8</v>
      </c>
      <c r="D30" s="159"/>
      <c r="E30" s="158"/>
      <c r="F30" s="158"/>
      <c r="G30" s="158"/>
      <c r="H30" s="158"/>
      <c r="I30" s="158"/>
      <c r="J30" s="531"/>
      <c r="K30" s="93" t="s">
        <v>151</v>
      </c>
      <c r="L30" s="50">
        <v>3</v>
      </c>
      <c r="M30" s="58"/>
      <c r="N30" s="58"/>
      <c r="O30" s="58"/>
      <c r="P30" s="58"/>
      <c r="Q30" s="58"/>
    </row>
    <row r="31" spans="1:17" ht="24" customHeight="1" x14ac:dyDescent="0.25">
      <c r="A31" s="530" t="s">
        <v>143</v>
      </c>
      <c r="B31" s="19" t="s">
        <v>144</v>
      </c>
      <c r="C31" s="15">
        <v>200</v>
      </c>
      <c r="D31" s="9"/>
      <c r="E31" s="377">
        <v>1.96</v>
      </c>
      <c r="F31" s="377">
        <v>4.92</v>
      </c>
      <c r="G31" s="377">
        <v>15.28</v>
      </c>
      <c r="H31" s="290">
        <v>113.3</v>
      </c>
      <c r="I31" s="377">
        <v>3.4</v>
      </c>
      <c r="J31" s="530" t="s">
        <v>143</v>
      </c>
      <c r="K31" s="19" t="s">
        <v>144</v>
      </c>
      <c r="L31" s="15">
        <v>250</v>
      </c>
      <c r="M31" s="377">
        <v>2.4500000000000002</v>
      </c>
      <c r="N31" s="377">
        <v>6.15</v>
      </c>
      <c r="O31" s="377">
        <v>19.100000000000001</v>
      </c>
      <c r="P31" s="290">
        <v>141</v>
      </c>
      <c r="Q31" s="377">
        <v>4.25</v>
      </c>
    </row>
    <row r="32" spans="1:17" ht="15" hidden="1" customHeight="1" x14ac:dyDescent="0.25">
      <c r="A32" s="531"/>
      <c r="B32" s="22" t="s">
        <v>110</v>
      </c>
      <c r="C32" s="393">
        <v>60</v>
      </c>
      <c r="D32" s="281"/>
      <c r="E32" s="144"/>
      <c r="F32" s="144"/>
      <c r="G32" s="144"/>
      <c r="H32" s="144"/>
      <c r="I32" s="144"/>
      <c r="J32" s="531"/>
      <c r="K32" s="22" t="s">
        <v>110</v>
      </c>
      <c r="L32" s="393">
        <v>75</v>
      </c>
      <c r="M32" s="90"/>
      <c r="N32" s="90"/>
      <c r="O32" s="90"/>
      <c r="P32" s="90"/>
      <c r="Q32" s="90"/>
    </row>
    <row r="33" spans="1:17" ht="15" hidden="1" customHeight="1" x14ac:dyDescent="0.25">
      <c r="A33" s="531"/>
      <c r="B33" s="293" t="s">
        <v>145</v>
      </c>
      <c r="C33" s="295">
        <v>4</v>
      </c>
      <c r="D33" s="281"/>
      <c r="E33" s="294"/>
      <c r="F33" s="294"/>
      <c r="G33" s="294"/>
      <c r="H33" s="294"/>
      <c r="I33" s="294"/>
      <c r="J33" s="531"/>
      <c r="K33" s="293" t="s">
        <v>145</v>
      </c>
      <c r="L33" s="295">
        <v>5</v>
      </c>
      <c r="M33" s="294"/>
      <c r="N33" s="294"/>
      <c r="O33" s="294"/>
      <c r="P33" s="294"/>
      <c r="Q33" s="294"/>
    </row>
    <row r="34" spans="1:17" ht="15" hidden="1" customHeight="1" x14ac:dyDescent="0.25">
      <c r="A34" s="531"/>
      <c r="B34" s="293" t="s">
        <v>95</v>
      </c>
      <c r="C34" s="295">
        <v>8</v>
      </c>
      <c r="D34" s="42"/>
      <c r="E34" s="294"/>
      <c r="F34" s="294"/>
      <c r="G34" s="294"/>
      <c r="H34" s="294"/>
      <c r="I34" s="294"/>
      <c r="J34" s="531"/>
      <c r="K34" s="293" t="s">
        <v>95</v>
      </c>
      <c r="L34" s="295">
        <v>10</v>
      </c>
      <c r="M34" s="294"/>
      <c r="N34" s="294"/>
      <c r="O34" s="294"/>
      <c r="P34" s="294"/>
      <c r="Q34" s="294"/>
    </row>
    <row r="35" spans="1:17" ht="15" hidden="1" customHeight="1" x14ac:dyDescent="0.25">
      <c r="A35" s="531"/>
      <c r="B35" s="293" t="s">
        <v>142</v>
      </c>
      <c r="C35" s="295">
        <v>8</v>
      </c>
      <c r="D35" s="281"/>
      <c r="E35" s="294"/>
      <c r="F35" s="294"/>
      <c r="G35" s="294"/>
      <c r="H35" s="294"/>
      <c r="I35" s="294"/>
      <c r="J35" s="531"/>
      <c r="K35" s="293" t="s">
        <v>142</v>
      </c>
      <c r="L35" s="295">
        <v>10</v>
      </c>
      <c r="M35" s="294"/>
      <c r="N35" s="294"/>
      <c r="O35" s="294"/>
      <c r="P35" s="294"/>
      <c r="Q35" s="294"/>
    </row>
    <row r="36" spans="1:17" ht="15" hidden="1" customHeight="1" x14ac:dyDescent="0.25">
      <c r="A36" s="531"/>
      <c r="B36" s="22" t="s">
        <v>121</v>
      </c>
      <c r="C36" s="394">
        <v>12</v>
      </c>
      <c r="D36" s="280"/>
      <c r="E36" s="90"/>
      <c r="F36" s="90"/>
      <c r="G36" s="90"/>
      <c r="H36" s="90"/>
      <c r="I36" s="90"/>
      <c r="J36" s="531"/>
      <c r="K36" s="22" t="s">
        <v>121</v>
      </c>
      <c r="L36" s="394">
        <v>15</v>
      </c>
      <c r="M36" s="90"/>
      <c r="N36" s="90"/>
      <c r="O36" s="90"/>
      <c r="P36" s="90"/>
      <c r="Q36" s="90"/>
    </row>
    <row r="37" spans="1:17" ht="15" hidden="1" customHeight="1" x14ac:dyDescent="0.25">
      <c r="A37" s="531"/>
      <c r="B37" s="22" t="s">
        <v>94</v>
      </c>
      <c r="C37" s="394">
        <v>4</v>
      </c>
      <c r="D37" s="42"/>
      <c r="E37" s="90"/>
      <c r="F37" s="90"/>
      <c r="G37" s="90"/>
      <c r="H37" s="90"/>
      <c r="I37" s="90"/>
      <c r="J37" s="531"/>
      <c r="K37" s="22" t="s">
        <v>94</v>
      </c>
      <c r="L37" s="394">
        <v>5</v>
      </c>
      <c r="M37" s="90"/>
      <c r="N37" s="90"/>
      <c r="O37" s="90"/>
      <c r="P37" s="90"/>
      <c r="Q37" s="90"/>
    </row>
    <row r="38" spans="1:17" ht="15" hidden="1" customHeight="1" x14ac:dyDescent="0.25">
      <c r="A38" s="531"/>
      <c r="B38" s="22" t="s">
        <v>117</v>
      </c>
      <c r="C38" s="70">
        <v>10</v>
      </c>
      <c r="D38" s="42"/>
      <c r="E38" s="90"/>
      <c r="F38" s="90"/>
      <c r="G38" s="90"/>
      <c r="H38" s="90"/>
      <c r="I38" s="90"/>
      <c r="J38" s="531"/>
      <c r="K38" s="22" t="s">
        <v>117</v>
      </c>
      <c r="L38" s="70">
        <v>12.5</v>
      </c>
      <c r="M38" s="90"/>
      <c r="N38" s="90"/>
      <c r="O38" s="90"/>
      <c r="P38" s="90"/>
      <c r="Q38" s="90"/>
    </row>
    <row r="39" spans="1:17" ht="24" customHeight="1" x14ac:dyDescent="0.25">
      <c r="A39" s="532" t="s">
        <v>236</v>
      </c>
      <c r="B39" s="19" t="s">
        <v>237</v>
      </c>
      <c r="C39" s="45">
        <v>230</v>
      </c>
      <c r="D39" s="257"/>
      <c r="E39" s="379">
        <v>17.399999999999999</v>
      </c>
      <c r="F39" s="379">
        <v>17.11</v>
      </c>
      <c r="G39" s="379">
        <v>45.26</v>
      </c>
      <c r="H39" s="379">
        <v>404.8</v>
      </c>
      <c r="I39" s="379">
        <v>0.37</v>
      </c>
      <c r="J39" s="532" t="s">
        <v>236</v>
      </c>
      <c r="K39" s="19" t="s">
        <v>237</v>
      </c>
      <c r="L39" s="45">
        <v>280</v>
      </c>
      <c r="M39" s="379">
        <v>21.16</v>
      </c>
      <c r="N39" s="379">
        <v>20.84</v>
      </c>
      <c r="O39" s="379">
        <v>55.1</v>
      </c>
      <c r="P39" s="379">
        <v>492.8</v>
      </c>
      <c r="Q39" s="379">
        <v>0.44</v>
      </c>
    </row>
    <row r="40" spans="1:17" ht="15" hidden="1" customHeight="1" x14ac:dyDescent="0.25">
      <c r="A40" s="533"/>
      <c r="B40" s="26" t="s">
        <v>128</v>
      </c>
      <c r="C40" s="43">
        <v>74.52</v>
      </c>
      <c r="D40" s="251"/>
      <c r="E40" s="90"/>
      <c r="F40" s="90"/>
      <c r="G40" s="90"/>
      <c r="H40" s="90"/>
      <c r="I40" s="90"/>
      <c r="J40" s="533"/>
      <c r="K40" s="26" t="s">
        <v>128</v>
      </c>
      <c r="L40" s="43">
        <v>90.72</v>
      </c>
      <c r="M40" s="90"/>
      <c r="N40" s="90"/>
      <c r="O40" s="90"/>
      <c r="P40" s="90"/>
      <c r="Q40" s="90"/>
    </row>
    <row r="41" spans="1:17" ht="15" hidden="1" customHeight="1" x14ac:dyDescent="0.25">
      <c r="A41" s="533"/>
      <c r="B41" s="22" t="s">
        <v>95</v>
      </c>
      <c r="C41" s="43">
        <v>23</v>
      </c>
      <c r="D41" s="281"/>
      <c r="E41" s="90"/>
      <c r="F41" s="90"/>
      <c r="G41" s="90"/>
      <c r="H41" s="90"/>
      <c r="I41" s="90"/>
      <c r="J41" s="533"/>
      <c r="K41" s="22" t="s">
        <v>95</v>
      </c>
      <c r="L41" s="43">
        <v>28</v>
      </c>
      <c r="M41" s="90"/>
      <c r="N41" s="90"/>
      <c r="O41" s="90"/>
      <c r="P41" s="90"/>
      <c r="Q41" s="90"/>
    </row>
    <row r="42" spans="1:17" ht="15" hidden="1" customHeight="1" x14ac:dyDescent="0.25">
      <c r="A42" s="533"/>
      <c r="B42" s="26" t="s">
        <v>142</v>
      </c>
      <c r="C42" s="43">
        <v>9.1999999999999993</v>
      </c>
      <c r="D42" s="281"/>
      <c r="E42" s="90"/>
      <c r="F42" s="90"/>
      <c r="G42" s="90"/>
      <c r="H42" s="90"/>
      <c r="I42" s="90"/>
      <c r="J42" s="533"/>
      <c r="K42" s="26" t="s">
        <v>142</v>
      </c>
      <c r="L42" s="43">
        <v>11.2</v>
      </c>
      <c r="M42" s="90"/>
      <c r="N42" s="90"/>
      <c r="O42" s="90"/>
      <c r="P42" s="90"/>
      <c r="Q42" s="90"/>
    </row>
    <row r="43" spans="1:17" ht="15" hidden="1" customHeight="1" x14ac:dyDescent="0.25">
      <c r="A43" s="533"/>
      <c r="B43" s="22" t="s">
        <v>129</v>
      </c>
      <c r="C43" s="296">
        <v>9.1999999999999993</v>
      </c>
      <c r="D43" s="9"/>
      <c r="E43" s="145"/>
      <c r="F43" s="145"/>
      <c r="G43" s="145"/>
      <c r="H43" s="145"/>
      <c r="I43" s="145"/>
      <c r="J43" s="533"/>
      <c r="K43" s="22" t="s">
        <v>129</v>
      </c>
      <c r="L43" s="296">
        <v>11.2</v>
      </c>
      <c r="M43" s="90"/>
      <c r="N43" s="90"/>
      <c r="O43" s="90"/>
      <c r="P43" s="90"/>
      <c r="Q43" s="90"/>
    </row>
    <row r="44" spans="1:17" ht="15" hidden="1" customHeight="1" x14ac:dyDescent="0.25">
      <c r="A44" s="533"/>
      <c r="B44" s="22" t="s">
        <v>145</v>
      </c>
      <c r="C44" s="395">
        <v>62.56</v>
      </c>
      <c r="D44" s="10"/>
      <c r="E44" s="144"/>
      <c r="F44" s="144"/>
      <c r="G44" s="144"/>
      <c r="H44" s="144"/>
      <c r="I44" s="144"/>
      <c r="J44" s="533"/>
      <c r="K44" s="22" t="s">
        <v>145</v>
      </c>
      <c r="L44" s="395">
        <v>76.16</v>
      </c>
      <c r="M44" s="90"/>
      <c r="N44" s="90"/>
      <c r="O44" s="90"/>
      <c r="P44" s="90"/>
      <c r="Q44" s="90"/>
    </row>
    <row r="45" spans="1:17" ht="24" customHeight="1" x14ac:dyDescent="0.25">
      <c r="A45" s="532" t="s">
        <v>149</v>
      </c>
      <c r="B45" s="19" t="s">
        <v>85</v>
      </c>
      <c r="C45" s="9">
        <v>200</v>
      </c>
      <c r="D45" s="9"/>
      <c r="E45" s="379">
        <v>0.5</v>
      </c>
      <c r="F45" s="379">
        <v>0</v>
      </c>
      <c r="G45" s="379">
        <v>27</v>
      </c>
      <c r="H45" s="379">
        <v>110.2</v>
      </c>
      <c r="I45" s="379">
        <v>0</v>
      </c>
      <c r="J45" s="532" t="s">
        <v>149</v>
      </c>
      <c r="K45" s="19" t="s">
        <v>85</v>
      </c>
      <c r="L45" s="9">
        <v>200</v>
      </c>
      <c r="M45" s="379">
        <v>0.5</v>
      </c>
      <c r="N45" s="379">
        <v>0</v>
      </c>
      <c r="O45" s="379">
        <v>27</v>
      </c>
      <c r="P45" s="379">
        <v>110.2</v>
      </c>
      <c r="Q45" s="379">
        <v>0</v>
      </c>
    </row>
    <row r="46" spans="1:17" hidden="1" x14ac:dyDescent="0.25">
      <c r="A46" s="533"/>
      <c r="B46" s="22" t="s">
        <v>150</v>
      </c>
      <c r="C46" s="77">
        <v>32</v>
      </c>
      <c r="D46" s="9"/>
      <c r="E46" s="90"/>
      <c r="F46" s="90"/>
      <c r="G46" s="90"/>
      <c r="H46" s="90"/>
      <c r="I46" s="90"/>
      <c r="J46" s="533"/>
      <c r="K46" s="22" t="s">
        <v>150</v>
      </c>
      <c r="L46" s="77">
        <v>32</v>
      </c>
      <c r="M46" s="90"/>
      <c r="N46" s="90"/>
      <c r="O46" s="90"/>
      <c r="P46" s="90"/>
      <c r="Q46" s="90"/>
    </row>
    <row r="47" spans="1:17" hidden="1" x14ac:dyDescent="0.25">
      <c r="A47" s="533"/>
      <c r="B47" s="4" t="s">
        <v>151</v>
      </c>
      <c r="C47" s="10">
        <v>10</v>
      </c>
      <c r="D47" s="10"/>
      <c r="E47" s="90"/>
      <c r="F47" s="90"/>
      <c r="G47" s="90"/>
      <c r="H47" s="90"/>
      <c r="I47" s="90"/>
      <c r="J47" s="533"/>
      <c r="K47" s="4" t="s">
        <v>151</v>
      </c>
      <c r="L47" s="10">
        <v>10</v>
      </c>
      <c r="M47" s="90"/>
      <c r="N47" s="90"/>
      <c r="O47" s="90"/>
      <c r="P47" s="90"/>
      <c r="Q47" s="90"/>
    </row>
    <row r="48" spans="1:17" ht="14.25" hidden="1" customHeight="1" x14ac:dyDescent="0.25">
      <c r="A48" s="534"/>
      <c r="B48" s="4" t="s">
        <v>112</v>
      </c>
      <c r="C48" s="10">
        <v>1</v>
      </c>
      <c r="D48" s="10"/>
      <c r="E48" s="90"/>
      <c r="F48" s="90"/>
      <c r="G48" s="90"/>
      <c r="H48" s="90"/>
      <c r="I48" s="90"/>
      <c r="J48" s="534"/>
      <c r="K48" s="4" t="s">
        <v>112</v>
      </c>
      <c r="L48" s="10">
        <v>1</v>
      </c>
      <c r="M48" s="90"/>
      <c r="N48" s="90"/>
      <c r="O48" s="90"/>
      <c r="P48" s="90"/>
      <c r="Q48" s="90"/>
    </row>
    <row r="49" spans="1:17" ht="1.5" hidden="1" customHeight="1" x14ac:dyDescent="0.25">
      <c r="A49" s="530"/>
      <c r="B49" s="30"/>
      <c r="C49" s="29"/>
      <c r="D49" s="29"/>
      <c r="E49" s="58"/>
      <c r="F49" s="58"/>
      <c r="G49" s="58"/>
      <c r="H49" s="58"/>
      <c r="I49" s="58"/>
      <c r="J49" s="530"/>
      <c r="K49" s="4" t="s">
        <v>112</v>
      </c>
      <c r="L49" s="29"/>
      <c r="M49" s="58"/>
      <c r="N49" s="58"/>
      <c r="O49" s="58"/>
      <c r="P49" s="58"/>
      <c r="Q49" s="58"/>
    </row>
    <row r="50" spans="1:17" hidden="1" x14ac:dyDescent="0.25">
      <c r="A50" s="531"/>
      <c r="B50" s="22"/>
      <c r="C50" s="252"/>
      <c r="D50" s="252"/>
      <c r="E50" s="58"/>
      <c r="F50" s="58"/>
      <c r="G50" s="58"/>
      <c r="H50" s="58"/>
      <c r="I50" s="58"/>
      <c r="J50" s="531"/>
      <c r="K50" s="30"/>
      <c r="L50" s="269"/>
      <c r="M50" s="58"/>
      <c r="N50" s="58"/>
      <c r="O50" s="58"/>
      <c r="P50" s="58"/>
      <c r="Q50" s="58"/>
    </row>
    <row r="51" spans="1:17" hidden="1" x14ac:dyDescent="0.25">
      <c r="A51" s="531"/>
      <c r="B51" s="22"/>
      <c r="C51" s="252"/>
      <c r="D51" s="252"/>
      <c r="E51" s="58"/>
      <c r="F51" s="58"/>
      <c r="G51" s="58"/>
      <c r="H51" s="58"/>
      <c r="I51" s="58"/>
      <c r="J51" s="531"/>
      <c r="K51" s="22"/>
      <c r="L51" s="269"/>
      <c r="M51" s="58"/>
      <c r="N51" s="58"/>
      <c r="O51" s="58"/>
      <c r="P51" s="58"/>
      <c r="Q51" s="58"/>
    </row>
    <row r="52" spans="1:17" ht="30.75" hidden="1" customHeight="1" x14ac:dyDescent="0.25">
      <c r="A52" s="535"/>
      <c r="B52" s="22"/>
      <c r="C52" s="252"/>
      <c r="D52" s="252"/>
      <c r="E52" s="58"/>
      <c r="F52" s="58"/>
      <c r="G52" s="58"/>
      <c r="H52" s="58"/>
      <c r="I52" s="58"/>
      <c r="J52" s="535"/>
      <c r="K52" s="22"/>
      <c r="L52" s="269"/>
      <c r="M52" s="58"/>
      <c r="N52" s="58"/>
      <c r="O52" s="58"/>
      <c r="P52" s="58"/>
      <c r="Q52" s="58"/>
    </row>
    <row r="53" spans="1:17" ht="26.25" customHeight="1" x14ac:dyDescent="0.25">
      <c r="A53" s="406" t="s">
        <v>295</v>
      </c>
      <c r="B53" s="19" t="s">
        <v>15</v>
      </c>
      <c r="C53" s="72">
        <v>80</v>
      </c>
      <c r="D53" s="20"/>
      <c r="E53" s="377">
        <v>3.36</v>
      </c>
      <c r="F53" s="377">
        <v>0.48</v>
      </c>
      <c r="G53" s="377">
        <v>23.52</v>
      </c>
      <c r="H53" s="377">
        <v>141</v>
      </c>
      <c r="I53" s="377">
        <v>0</v>
      </c>
      <c r="J53" s="406" t="s">
        <v>295</v>
      </c>
      <c r="K53" s="19" t="s">
        <v>15</v>
      </c>
      <c r="L53" s="72">
        <v>80</v>
      </c>
      <c r="M53" s="377">
        <v>3.36</v>
      </c>
      <c r="N53" s="377">
        <v>0.48</v>
      </c>
      <c r="O53" s="377">
        <v>23.52</v>
      </c>
      <c r="P53" s="377">
        <v>141</v>
      </c>
      <c r="Q53" s="377">
        <v>0</v>
      </c>
    </row>
    <row r="54" spans="1:17" ht="26.1" customHeight="1" x14ac:dyDescent="0.25">
      <c r="A54" s="406" t="s">
        <v>296</v>
      </c>
      <c r="B54" s="19" t="s">
        <v>7</v>
      </c>
      <c r="C54" s="15">
        <v>60</v>
      </c>
      <c r="D54" s="20"/>
      <c r="E54" s="377">
        <v>1.84</v>
      </c>
      <c r="F54" s="377">
        <v>0.48</v>
      </c>
      <c r="G54" s="377">
        <v>13.36</v>
      </c>
      <c r="H54" s="377">
        <v>69.599999999999994</v>
      </c>
      <c r="I54" s="377">
        <v>0</v>
      </c>
      <c r="J54" s="406" t="s">
        <v>296</v>
      </c>
      <c r="K54" s="19" t="s">
        <v>7</v>
      </c>
      <c r="L54" s="15">
        <v>60</v>
      </c>
      <c r="M54" s="377">
        <v>1.84</v>
      </c>
      <c r="N54" s="377">
        <v>0.48</v>
      </c>
      <c r="O54" s="377">
        <v>13.36</v>
      </c>
      <c r="P54" s="377">
        <v>69.599999999999994</v>
      </c>
      <c r="Q54" s="377">
        <v>0</v>
      </c>
    </row>
    <row r="55" spans="1:17" ht="15" customHeight="1" x14ac:dyDescent="0.25">
      <c r="A55" s="83"/>
      <c r="B55" s="386" t="s">
        <v>27</v>
      </c>
      <c r="C55" s="82"/>
      <c r="D55" s="139"/>
      <c r="E55" s="363">
        <f>SUM(E27:E54)</f>
        <v>25.72</v>
      </c>
      <c r="F55" s="363">
        <f>SUM(F27:F54)</f>
        <v>29.05</v>
      </c>
      <c r="G55" s="363">
        <f>SUM(G27:G54)</f>
        <v>129.88</v>
      </c>
      <c r="H55" s="364">
        <v>813.48</v>
      </c>
      <c r="I55" s="363">
        <f>SUM(I27:I54)</f>
        <v>5.69</v>
      </c>
      <c r="J55" s="103"/>
      <c r="K55" s="386" t="s">
        <v>27</v>
      </c>
      <c r="L55" s="103"/>
      <c r="M55" s="363">
        <f>SUM(M27:M54)</f>
        <v>30.41</v>
      </c>
      <c r="N55" s="363">
        <f>SUM(N27:N54)</f>
        <v>38.049999999999997</v>
      </c>
      <c r="O55" s="363">
        <f>SUM(O27:O54)</f>
        <v>147.18</v>
      </c>
      <c r="P55" s="363">
        <f>SUM(P27:P54)</f>
        <v>1086.5999999999999</v>
      </c>
      <c r="Q55" s="363">
        <f>SUM(Q27:Q54)</f>
        <v>7.8900000000000006</v>
      </c>
    </row>
    <row r="56" spans="1:17" ht="15" customHeight="1" x14ac:dyDescent="0.25">
      <c r="A56" s="536" t="s">
        <v>11</v>
      </c>
      <c r="B56" s="537"/>
      <c r="C56" s="140"/>
      <c r="D56" s="42"/>
      <c r="E56" s="43"/>
      <c r="F56" s="43"/>
      <c r="G56" s="43"/>
      <c r="H56" s="43"/>
      <c r="I56" s="111"/>
      <c r="J56" s="325"/>
      <c r="K56" s="103"/>
      <c r="L56" s="111"/>
      <c r="M56" s="43"/>
      <c r="N56" s="43"/>
      <c r="O56" s="43"/>
      <c r="P56" s="43"/>
      <c r="Q56" s="111"/>
    </row>
    <row r="57" spans="1:17" ht="21.95" hidden="1" customHeight="1" x14ac:dyDescent="0.25">
      <c r="A57" s="532" t="s">
        <v>317</v>
      </c>
      <c r="B57" s="94" t="s">
        <v>91</v>
      </c>
      <c r="C57" s="29">
        <v>200</v>
      </c>
      <c r="D57" s="377">
        <v>5.8</v>
      </c>
      <c r="E57" s="377">
        <v>5</v>
      </c>
      <c r="F57" s="377">
        <v>9.6</v>
      </c>
      <c r="G57" s="377">
        <v>106</v>
      </c>
      <c r="H57" s="377">
        <v>2.6</v>
      </c>
      <c r="I57" s="278">
        <v>2</v>
      </c>
      <c r="J57" s="525"/>
      <c r="K57" s="326"/>
      <c r="L57" s="276"/>
      <c r="M57" s="43"/>
      <c r="N57" s="43"/>
      <c r="O57" s="43"/>
      <c r="P57" s="43"/>
      <c r="Q57" s="275"/>
    </row>
    <row r="58" spans="1:17" ht="15" hidden="1" customHeight="1" x14ac:dyDescent="0.25">
      <c r="A58" s="534"/>
      <c r="B58" s="93" t="s">
        <v>92</v>
      </c>
      <c r="C58" s="67">
        <v>200</v>
      </c>
      <c r="D58" s="58"/>
      <c r="E58" s="58"/>
      <c r="F58" s="58"/>
      <c r="G58" s="58"/>
      <c r="H58" s="58"/>
      <c r="I58" s="111"/>
      <c r="J58" s="526"/>
      <c r="K58" s="274"/>
      <c r="L58" s="275"/>
      <c r="M58" s="43"/>
      <c r="N58" s="43"/>
      <c r="O58" s="43"/>
      <c r="P58" s="43"/>
      <c r="Q58" s="111"/>
    </row>
    <row r="59" spans="1:17" ht="21.95" hidden="1" customHeight="1" x14ac:dyDescent="0.25">
      <c r="A59" s="531" t="s">
        <v>241</v>
      </c>
      <c r="B59" s="502" t="s">
        <v>223</v>
      </c>
      <c r="C59" s="331">
        <v>120</v>
      </c>
      <c r="D59" s="52"/>
      <c r="E59" s="297">
        <v>8.7799999999999994</v>
      </c>
      <c r="F59" s="511">
        <v>5.62</v>
      </c>
      <c r="G59" s="511">
        <v>17.28</v>
      </c>
      <c r="H59" s="379">
        <v>156</v>
      </c>
      <c r="I59" s="377">
        <v>0.42</v>
      </c>
      <c r="J59" s="527"/>
      <c r="K59" s="273"/>
      <c r="L59" s="52"/>
      <c r="M59" s="99"/>
      <c r="N59" s="99"/>
      <c r="O59" s="99"/>
      <c r="P59" s="90"/>
      <c r="Q59" s="58"/>
    </row>
    <row r="60" spans="1:17" ht="15" hidden="1" customHeight="1" x14ac:dyDescent="0.25">
      <c r="A60" s="531"/>
      <c r="B60" s="118" t="s">
        <v>224</v>
      </c>
      <c r="C60" s="191">
        <v>42</v>
      </c>
      <c r="D60" s="12"/>
      <c r="E60" s="99"/>
      <c r="F60" s="99"/>
      <c r="G60" s="99"/>
      <c r="H60" s="229"/>
      <c r="I60" s="58"/>
      <c r="J60" s="528"/>
      <c r="K60" s="258"/>
      <c r="L60" s="12"/>
      <c r="M60" s="58"/>
      <c r="N60" s="58"/>
      <c r="O60" s="58"/>
      <c r="P60" s="58"/>
      <c r="Q60" s="58"/>
    </row>
    <row r="61" spans="1:17" ht="15" hidden="1" customHeight="1" x14ac:dyDescent="0.25">
      <c r="A61" s="531"/>
      <c r="B61" s="22" t="s">
        <v>310</v>
      </c>
      <c r="C61" s="23">
        <v>104</v>
      </c>
      <c r="D61" s="12"/>
      <c r="E61" s="99"/>
      <c r="F61" s="99"/>
      <c r="G61" s="99"/>
      <c r="H61" s="106"/>
      <c r="I61" s="58"/>
      <c r="J61" s="528"/>
      <c r="K61" s="98"/>
      <c r="L61" s="12"/>
      <c r="M61" s="58"/>
      <c r="N61" s="58"/>
      <c r="O61" s="58"/>
      <c r="P61" s="58"/>
      <c r="Q61" s="58"/>
    </row>
    <row r="62" spans="1:17" ht="15" hidden="1" customHeight="1" x14ac:dyDescent="0.25">
      <c r="A62" s="531"/>
      <c r="B62" s="93" t="s">
        <v>318</v>
      </c>
      <c r="C62" s="59">
        <v>8.67</v>
      </c>
      <c r="D62" s="12"/>
      <c r="E62" s="99"/>
      <c r="F62" s="99"/>
      <c r="G62" s="99"/>
      <c r="H62" s="106"/>
      <c r="I62" s="58"/>
      <c r="J62" s="528"/>
      <c r="K62" s="98"/>
      <c r="L62" s="12"/>
      <c r="M62" s="58"/>
      <c r="N62" s="58"/>
      <c r="O62" s="58"/>
      <c r="P62" s="58"/>
      <c r="Q62" s="58"/>
    </row>
    <row r="63" spans="1:17" ht="15" hidden="1" customHeight="1" x14ac:dyDescent="0.25">
      <c r="A63" s="531"/>
      <c r="B63" s="93" t="s">
        <v>94</v>
      </c>
      <c r="C63" s="59">
        <v>3.33</v>
      </c>
      <c r="D63" s="12"/>
      <c r="E63" s="99"/>
      <c r="F63" s="99"/>
      <c r="G63" s="99"/>
      <c r="H63" s="106"/>
      <c r="I63" s="58"/>
      <c r="J63" s="528"/>
      <c r="K63" s="98"/>
      <c r="L63" s="12"/>
      <c r="M63" s="58"/>
      <c r="N63" s="58"/>
      <c r="O63" s="58"/>
      <c r="P63" s="58"/>
      <c r="Q63" s="58"/>
    </row>
    <row r="64" spans="1:17" ht="15" hidden="1" customHeight="1" x14ac:dyDescent="0.25">
      <c r="A64" s="531"/>
      <c r="B64" s="93" t="s">
        <v>151</v>
      </c>
      <c r="C64" s="59">
        <v>2.5299999999999998</v>
      </c>
      <c r="D64" s="12"/>
      <c r="E64" s="99"/>
      <c r="F64" s="99"/>
      <c r="G64" s="99"/>
      <c r="H64" s="106"/>
      <c r="I64" s="58"/>
      <c r="J64" s="528"/>
      <c r="K64" s="98"/>
      <c r="L64" s="12"/>
      <c r="M64" s="58"/>
      <c r="N64" s="58"/>
      <c r="O64" s="58"/>
      <c r="P64" s="58"/>
      <c r="Q64" s="58"/>
    </row>
    <row r="65" spans="1:17" ht="15" hidden="1" customHeight="1" x14ac:dyDescent="0.25">
      <c r="A65" s="531"/>
      <c r="B65" s="5" t="s">
        <v>129</v>
      </c>
      <c r="C65" s="43">
        <v>3.33</v>
      </c>
      <c r="D65" s="12"/>
      <c r="E65" s="99"/>
      <c r="F65" s="99"/>
      <c r="G65" s="99"/>
      <c r="H65" s="106"/>
      <c r="I65" s="58"/>
      <c r="J65" s="528"/>
      <c r="K65" s="98"/>
      <c r="L65" s="12"/>
      <c r="M65" s="58"/>
      <c r="N65" s="58"/>
      <c r="O65" s="58"/>
      <c r="P65" s="58"/>
      <c r="Q65" s="58"/>
    </row>
    <row r="66" spans="1:17" ht="15" hidden="1" customHeight="1" x14ac:dyDescent="0.25">
      <c r="A66" s="531"/>
      <c r="B66" s="93" t="s">
        <v>181</v>
      </c>
      <c r="C66" s="67">
        <v>20</v>
      </c>
      <c r="D66" s="67"/>
      <c r="E66" s="58"/>
      <c r="F66" s="58"/>
      <c r="G66" s="58"/>
      <c r="H66" s="58"/>
      <c r="I66" s="58"/>
      <c r="J66" s="529"/>
      <c r="K66" s="98"/>
      <c r="L66" s="67"/>
      <c r="M66" s="58"/>
      <c r="N66" s="58"/>
      <c r="O66" s="58"/>
      <c r="P66" s="58"/>
      <c r="Q66" s="58"/>
    </row>
    <row r="67" spans="1:17" ht="20.25" hidden="1" customHeight="1" x14ac:dyDescent="0.25">
      <c r="A67" s="83"/>
      <c r="B67" s="386" t="s">
        <v>27</v>
      </c>
      <c r="C67" s="387"/>
      <c r="D67" s="362"/>
      <c r="E67" s="363">
        <f>SUM(E57:E66)</f>
        <v>13.78</v>
      </c>
      <c r="F67" s="363">
        <f>SUM(F57:F66)</f>
        <v>15.219999999999999</v>
      </c>
      <c r="G67" s="363">
        <f>SUM(G57:G66)</f>
        <v>123.28</v>
      </c>
      <c r="H67" s="364">
        <f>SUM(H57:H66)</f>
        <v>158.6</v>
      </c>
      <c r="I67" s="363">
        <f>SUM(I57:I66)</f>
        <v>2.42</v>
      </c>
      <c r="J67" s="103"/>
      <c r="K67" s="93"/>
      <c r="L67" s="103"/>
      <c r="M67" s="103"/>
      <c r="N67" s="103"/>
      <c r="O67" s="103"/>
      <c r="P67" s="110"/>
      <c r="Q67" s="103"/>
    </row>
    <row r="68" spans="1:17" ht="9.9499999999999993" customHeight="1" x14ac:dyDescent="0.25">
      <c r="A68" s="24"/>
      <c r="B68" s="424"/>
      <c r="C68" s="172"/>
      <c r="D68" s="425"/>
      <c r="E68" s="426"/>
      <c r="F68" s="426"/>
      <c r="G68" s="426"/>
      <c r="H68" s="169"/>
      <c r="I68" s="426"/>
      <c r="J68" s="59"/>
      <c r="K68" s="93"/>
      <c r="L68" s="59"/>
      <c r="M68" s="59"/>
      <c r="N68" s="59"/>
      <c r="O68" s="59"/>
      <c r="P68" s="67"/>
      <c r="Q68" s="59"/>
    </row>
    <row r="69" spans="1:17" ht="15.75" x14ac:dyDescent="0.25">
      <c r="A69" s="396"/>
      <c r="B69" s="400" t="s">
        <v>48</v>
      </c>
      <c r="C69" s="400"/>
      <c r="D69" s="400"/>
      <c r="E69" s="401">
        <v>55.63</v>
      </c>
      <c r="F69" s="401">
        <v>63.34</v>
      </c>
      <c r="G69" s="402">
        <v>336.3</v>
      </c>
      <c r="H69" s="402">
        <v>1539</v>
      </c>
      <c r="I69" s="403">
        <v>24.57</v>
      </c>
      <c r="J69" s="112"/>
      <c r="K69" s="400" t="s">
        <v>48</v>
      </c>
      <c r="L69" s="403"/>
      <c r="M69" s="401">
        <v>91.39</v>
      </c>
      <c r="N69" s="401">
        <v>81.91</v>
      </c>
      <c r="O69" s="401">
        <v>224.24</v>
      </c>
      <c r="P69" s="402">
        <v>1859.6</v>
      </c>
      <c r="Q69" s="403">
        <v>8.69</v>
      </c>
    </row>
    <row r="70" spans="1:17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99"/>
      <c r="L70" s="36"/>
      <c r="M70" s="36"/>
      <c r="N70" s="36"/>
      <c r="O70" s="36"/>
      <c r="P70" s="36"/>
      <c r="Q70" s="36"/>
    </row>
    <row r="71" spans="1:17" ht="18.75" x14ac:dyDescent="0.3">
      <c r="A71" s="538" t="s">
        <v>235</v>
      </c>
      <c r="B71" s="538"/>
      <c r="C71" s="538"/>
      <c r="D71" s="538"/>
      <c r="E71" s="538"/>
      <c r="F71" s="538"/>
      <c r="G71" s="538"/>
      <c r="H71" s="538"/>
      <c r="I71" s="538"/>
      <c r="J71" s="32"/>
      <c r="K71" s="36"/>
      <c r="L71" s="32"/>
      <c r="M71" s="32"/>
      <c r="N71" s="32"/>
      <c r="O71" s="32"/>
      <c r="P71" s="32"/>
      <c r="Q71" s="32"/>
    </row>
    <row r="72" spans="1:17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</row>
    <row r="73" spans="1:17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</row>
    <row r="74" spans="1:17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</row>
    <row r="75" spans="1:17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</row>
    <row r="76" spans="1:17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</row>
    <row r="77" spans="1:17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</row>
    <row r="78" spans="1:17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</row>
    <row r="79" spans="1:17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</row>
    <row r="80" spans="1:17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</row>
    <row r="81" spans="1:17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</row>
    <row r="82" spans="1:17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</row>
    <row r="83" spans="1:17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</row>
    <row r="84" spans="1:17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</row>
    <row r="85" spans="1:17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</row>
    <row r="86" spans="1:17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</row>
    <row r="87" spans="1:17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</row>
    <row r="88" spans="1:17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</row>
    <row r="89" spans="1:17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</row>
    <row r="90" spans="1:17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</row>
    <row r="91" spans="1:17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</row>
    <row r="92" spans="1:17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</row>
    <row r="93" spans="1:17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</row>
    <row r="94" spans="1:17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</row>
    <row r="95" spans="1:17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</row>
    <row r="96" spans="1:17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</row>
    <row r="97" spans="1:17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</row>
    <row r="98" spans="1:17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</row>
    <row r="99" spans="1:17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</row>
    <row r="100" spans="1:17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</row>
    <row r="101" spans="1:17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</row>
    <row r="102" spans="1:17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</row>
    <row r="103" spans="1:17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</row>
    <row r="104" spans="1:17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</row>
    <row r="105" spans="1:17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</row>
    <row r="106" spans="1:17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</row>
    <row r="107" spans="1:17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</row>
    <row r="108" spans="1:17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</row>
    <row r="109" spans="1:17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</row>
    <row r="110" spans="1:17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</row>
    <row r="111" spans="1:17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</row>
    <row r="112" spans="1:17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</row>
    <row r="113" spans="1:17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</row>
    <row r="114" spans="1:17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</row>
    <row r="115" spans="1:17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</row>
    <row r="116" spans="1:17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</row>
    <row r="117" spans="1:17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</row>
    <row r="118" spans="1:17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</row>
    <row r="119" spans="1:17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</row>
    <row r="120" spans="1:17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</row>
    <row r="121" spans="1:17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</row>
    <row r="122" spans="1:17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</row>
    <row r="123" spans="1:17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</row>
    <row r="124" spans="1:17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</row>
    <row r="125" spans="1:17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</row>
    <row r="126" spans="1:17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</row>
    <row r="127" spans="1:17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</row>
    <row r="128" spans="1:17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</row>
    <row r="129" spans="1:17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</row>
    <row r="130" spans="1:17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</row>
    <row r="131" spans="1:17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</row>
    <row r="132" spans="1:17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</row>
    <row r="133" spans="1:17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</row>
    <row r="134" spans="1:17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</row>
    <row r="135" spans="1:17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</row>
    <row r="136" spans="1:17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</row>
    <row r="137" spans="1:17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</row>
    <row r="138" spans="1:17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</row>
    <row r="139" spans="1:17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</row>
    <row r="140" spans="1:17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</row>
    <row r="141" spans="1:17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</row>
    <row r="142" spans="1:17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</row>
    <row r="143" spans="1:17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</row>
    <row r="144" spans="1:17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</row>
    <row r="145" spans="1:17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</row>
    <row r="146" spans="1:17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</row>
    <row r="147" spans="1:17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</row>
    <row r="148" spans="1:17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</row>
    <row r="149" spans="1:17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</row>
    <row r="150" spans="1:17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</row>
    <row r="151" spans="1:17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</row>
    <row r="152" spans="1:17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</row>
    <row r="153" spans="1:17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</row>
    <row r="154" spans="1:17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</row>
    <row r="155" spans="1:17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</row>
    <row r="156" spans="1:17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</row>
    <row r="157" spans="1:17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</row>
    <row r="158" spans="1:17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</row>
    <row r="159" spans="1:17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</row>
    <row r="160" spans="1:17" x14ac:dyDescent="0.2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</row>
    <row r="161" spans="1:17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</row>
    <row r="162" spans="1:17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</row>
    <row r="163" spans="1:17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</row>
    <row r="164" spans="1:17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</row>
    <row r="165" spans="1:17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</row>
    <row r="166" spans="1:17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</row>
    <row r="167" spans="1:17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</row>
    <row r="168" spans="1:17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</row>
    <row r="169" spans="1:17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</row>
    <row r="170" spans="1:17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</row>
    <row r="171" spans="1:17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</row>
    <row r="172" spans="1:17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</row>
    <row r="173" spans="1:17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</row>
    <row r="174" spans="1:17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</row>
    <row r="175" spans="1:17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</row>
    <row r="176" spans="1:17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</row>
    <row r="177" spans="1:17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</row>
    <row r="178" spans="1:17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</row>
    <row r="179" spans="1:17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</row>
    <row r="180" spans="1:17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</row>
    <row r="181" spans="1:17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</row>
    <row r="182" spans="1:17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</row>
    <row r="183" spans="1:17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</row>
    <row r="184" spans="1:17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</row>
    <row r="185" spans="1:17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</row>
    <row r="186" spans="1:17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</row>
    <row r="187" spans="1:17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</row>
    <row r="188" spans="1:17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</row>
    <row r="189" spans="1:17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</row>
    <row r="190" spans="1:17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</row>
    <row r="191" spans="1:17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</row>
    <row r="192" spans="1:17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</row>
    <row r="193" spans="1:17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</row>
    <row r="194" spans="1:17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</row>
    <row r="195" spans="1:17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</row>
    <row r="196" spans="1:17" x14ac:dyDescent="0.2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</row>
    <row r="197" spans="1:17" x14ac:dyDescent="0.2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</row>
    <row r="198" spans="1:17" x14ac:dyDescent="0.2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</row>
    <row r="199" spans="1:17" x14ac:dyDescent="0.2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</row>
    <row r="200" spans="1:17" x14ac:dyDescent="0.2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</row>
    <row r="201" spans="1:17" x14ac:dyDescent="0.2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</row>
    <row r="202" spans="1:17" x14ac:dyDescent="0.2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</row>
    <row r="203" spans="1:17" x14ac:dyDescent="0.2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</row>
    <row r="204" spans="1:17" x14ac:dyDescent="0.2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</row>
    <row r="205" spans="1:17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</row>
    <row r="206" spans="1:17" x14ac:dyDescent="0.2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</row>
    <row r="207" spans="1:17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</row>
    <row r="208" spans="1:17" x14ac:dyDescent="0.2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</row>
    <row r="209" spans="1:17" x14ac:dyDescent="0.2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</row>
    <row r="210" spans="1:17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</row>
    <row r="211" spans="1:17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</row>
    <row r="212" spans="1:17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</row>
    <row r="213" spans="1:17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</row>
    <row r="214" spans="1:17" x14ac:dyDescent="0.2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</row>
    <row r="215" spans="1:17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</row>
    <row r="216" spans="1:17" x14ac:dyDescent="0.2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</row>
    <row r="217" spans="1:17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</row>
    <row r="218" spans="1:17" x14ac:dyDescent="0.2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</row>
    <row r="219" spans="1:17" x14ac:dyDescent="0.2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</row>
    <row r="220" spans="1:17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</row>
    <row r="221" spans="1:17" x14ac:dyDescent="0.25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</row>
    <row r="222" spans="1:17" x14ac:dyDescent="0.25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</row>
    <row r="223" spans="1:17" x14ac:dyDescent="0.25">
      <c r="K223" s="32"/>
    </row>
  </sheetData>
  <mergeCells count="31">
    <mergeCell ref="A71:I71"/>
    <mergeCell ref="J7:J17"/>
    <mergeCell ref="M1:Q1"/>
    <mergeCell ref="A2:A3"/>
    <mergeCell ref="A4:B4"/>
    <mergeCell ref="A26:B26"/>
    <mergeCell ref="J2:J3"/>
    <mergeCell ref="J4:K4"/>
    <mergeCell ref="J5:J6"/>
    <mergeCell ref="J18:J21"/>
    <mergeCell ref="A22:A23"/>
    <mergeCell ref="J26:K26"/>
    <mergeCell ref="E1:I1"/>
    <mergeCell ref="A57:A58"/>
    <mergeCell ref="A59:A66"/>
    <mergeCell ref="A5:A10"/>
    <mergeCell ref="A56:B56"/>
    <mergeCell ref="A31:A38"/>
    <mergeCell ref="A45:A48"/>
    <mergeCell ref="A11:A15"/>
    <mergeCell ref="A27:A30"/>
    <mergeCell ref="A39:A44"/>
    <mergeCell ref="A49:A52"/>
    <mergeCell ref="A18:A21"/>
    <mergeCell ref="J57:J58"/>
    <mergeCell ref="J59:J66"/>
    <mergeCell ref="J27:J30"/>
    <mergeCell ref="J31:J38"/>
    <mergeCell ref="J39:J44"/>
    <mergeCell ref="J45:J48"/>
    <mergeCell ref="J49:J52"/>
  </mergeCells>
  <pageMargins left="0.39370078740157483" right="0" top="0.39370078740157483" bottom="0.19685039370078741" header="0" footer="0"/>
  <pageSetup paperSize="8" fitToHeight="0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topLeftCell="J1" zoomScale="87" zoomScaleNormal="87" workbookViewId="0">
      <selection activeCell="V18" sqref="V18"/>
    </sheetView>
  </sheetViews>
  <sheetFormatPr defaultRowHeight="15" x14ac:dyDescent="0.25"/>
  <cols>
    <col min="1" max="1" width="11.7109375" hidden="1" customWidth="1"/>
    <col min="2" max="2" width="25.7109375" hidden="1" customWidth="1"/>
    <col min="3" max="3" width="7.7109375" hidden="1" customWidth="1"/>
    <col min="4" max="4" width="13.5703125" hidden="1" customWidth="1"/>
    <col min="5" max="7" width="7.7109375" hidden="1" customWidth="1"/>
    <col min="8" max="8" width="9.7109375" hidden="1" customWidth="1"/>
    <col min="9" max="9" width="7.7109375" hidden="1" customWidth="1"/>
    <col min="10" max="10" width="11.7109375" customWidth="1"/>
    <col min="11" max="11" width="25.7109375" customWidth="1"/>
    <col min="12" max="15" width="7.7109375" customWidth="1"/>
    <col min="16" max="16" width="9.7109375" customWidth="1"/>
    <col min="17" max="17" width="7.7109375" customWidth="1"/>
  </cols>
  <sheetData>
    <row r="1" spans="1:17" ht="27" customHeight="1" x14ac:dyDescent="0.25">
      <c r="A1" s="230" t="s">
        <v>0</v>
      </c>
      <c r="B1" s="16"/>
      <c r="C1" s="129" t="s">
        <v>105</v>
      </c>
      <c r="D1" s="130" t="s">
        <v>106</v>
      </c>
      <c r="E1" s="614" t="s">
        <v>105</v>
      </c>
      <c r="F1" s="614"/>
      <c r="G1" s="614"/>
      <c r="H1" s="614"/>
      <c r="I1" s="614"/>
      <c r="J1" s="230" t="s">
        <v>0</v>
      </c>
      <c r="K1" s="16"/>
      <c r="L1" s="129" t="s">
        <v>131</v>
      </c>
      <c r="M1" s="614" t="s">
        <v>106</v>
      </c>
      <c r="N1" s="614"/>
      <c r="O1" s="614"/>
      <c r="P1" s="614"/>
      <c r="Q1" s="614"/>
    </row>
    <row r="2" spans="1:17" ht="38.25" customHeight="1" x14ac:dyDescent="0.25">
      <c r="A2" s="530" t="s">
        <v>26</v>
      </c>
      <c r="B2" s="14" t="s">
        <v>1</v>
      </c>
      <c r="C2" s="15" t="s">
        <v>28</v>
      </c>
      <c r="D2" s="15" t="s">
        <v>28</v>
      </c>
      <c r="E2" s="223" t="s">
        <v>29</v>
      </c>
      <c r="F2" s="223" t="s">
        <v>36</v>
      </c>
      <c r="G2" s="223" t="s">
        <v>64</v>
      </c>
      <c r="H2" s="223" t="s">
        <v>65</v>
      </c>
      <c r="I2" s="224" t="s">
        <v>66</v>
      </c>
      <c r="J2" s="530" t="s">
        <v>26</v>
      </c>
      <c r="K2" s="14" t="s">
        <v>1</v>
      </c>
      <c r="L2" s="15" t="s">
        <v>28</v>
      </c>
      <c r="M2" s="223" t="s">
        <v>67</v>
      </c>
      <c r="N2" s="223" t="s">
        <v>68</v>
      </c>
      <c r="O2" s="223" t="s">
        <v>69</v>
      </c>
      <c r="P2" s="223" t="s">
        <v>70</v>
      </c>
      <c r="Q2" s="224" t="s">
        <v>71</v>
      </c>
    </row>
    <row r="3" spans="1:17" ht="15" customHeight="1" x14ac:dyDescent="0.25">
      <c r="A3" s="535"/>
      <c r="B3" s="490" t="s">
        <v>45</v>
      </c>
      <c r="C3" s="122"/>
      <c r="D3" s="16"/>
      <c r="E3" s="17"/>
      <c r="F3" s="17"/>
      <c r="G3" s="17"/>
      <c r="H3" s="17"/>
      <c r="I3" s="18"/>
      <c r="J3" s="535"/>
      <c r="K3" s="490" t="s">
        <v>433</v>
      </c>
      <c r="L3" s="320"/>
      <c r="M3" s="17"/>
      <c r="N3" s="17"/>
      <c r="O3" s="17"/>
      <c r="P3" s="17"/>
      <c r="Q3" s="18"/>
    </row>
    <row r="4" spans="1:17" ht="16.5" x14ac:dyDescent="0.25">
      <c r="A4" s="587" t="s">
        <v>3</v>
      </c>
      <c r="B4" s="623"/>
      <c r="C4" s="126"/>
      <c r="D4" s="17"/>
      <c r="E4" s="176"/>
      <c r="F4" s="176"/>
      <c r="G4" s="176"/>
      <c r="H4" s="176"/>
      <c r="I4" s="176"/>
      <c r="J4" s="176"/>
      <c r="K4" s="587" t="s">
        <v>3</v>
      </c>
      <c r="L4" s="623"/>
      <c r="M4" s="176"/>
      <c r="N4" s="176"/>
      <c r="O4" s="176"/>
      <c r="P4" s="176"/>
      <c r="Q4" s="176"/>
    </row>
    <row r="5" spans="1:17" ht="24" customHeight="1" x14ac:dyDescent="0.25">
      <c r="A5" s="617" t="s">
        <v>164</v>
      </c>
      <c r="B5" s="271" t="s">
        <v>363</v>
      </c>
      <c r="C5" s="20">
        <v>30</v>
      </c>
      <c r="D5" s="73"/>
      <c r="E5" s="117">
        <v>0.1</v>
      </c>
      <c r="F5" s="117">
        <v>0</v>
      </c>
      <c r="G5" s="117">
        <v>17.8</v>
      </c>
      <c r="H5" s="117">
        <v>71.8</v>
      </c>
      <c r="I5" s="117">
        <v>0</v>
      </c>
      <c r="J5" s="554" t="s">
        <v>216</v>
      </c>
      <c r="K5" s="271" t="s">
        <v>157</v>
      </c>
      <c r="L5" s="20">
        <v>10</v>
      </c>
      <c r="M5" s="377">
        <v>0.05</v>
      </c>
      <c r="N5" s="377">
        <v>8.25</v>
      </c>
      <c r="O5" s="377">
        <v>0.08</v>
      </c>
      <c r="P5" s="377">
        <v>74.8</v>
      </c>
      <c r="Q5" s="377">
        <v>0</v>
      </c>
    </row>
    <row r="6" spans="1:17" ht="15" hidden="1" customHeight="1" x14ac:dyDescent="0.25">
      <c r="A6" s="618"/>
      <c r="B6" s="481" t="s">
        <v>181</v>
      </c>
      <c r="C6" s="50">
        <v>30</v>
      </c>
      <c r="D6" s="73"/>
      <c r="E6" s="459"/>
      <c r="F6" s="520"/>
      <c r="G6" s="520"/>
      <c r="H6" s="377"/>
      <c r="I6" s="520"/>
      <c r="J6" s="555"/>
      <c r="K6" s="201" t="s">
        <v>98</v>
      </c>
      <c r="L6" s="306">
        <v>10</v>
      </c>
      <c r="M6" s="58"/>
      <c r="N6" s="58"/>
      <c r="O6" s="58"/>
      <c r="P6" s="58"/>
      <c r="Q6" s="58"/>
    </row>
    <row r="7" spans="1:17" ht="24" customHeight="1" x14ac:dyDescent="0.25">
      <c r="A7" s="530" t="s">
        <v>321</v>
      </c>
      <c r="B7" s="94" t="s">
        <v>319</v>
      </c>
      <c r="C7" s="452" t="s">
        <v>421</v>
      </c>
      <c r="D7" s="117">
        <v>20.76</v>
      </c>
      <c r="E7" s="377">
        <v>15.73</v>
      </c>
      <c r="F7" s="377">
        <v>13.89</v>
      </c>
      <c r="G7" s="377">
        <v>395</v>
      </c>
      <c r="H7" s="377">
        <v>0.14599999999999999</v>
      </c>
      <c r="I7" s="117">
        <v>0</v>
      </c>
      <c r="J7" s="532" t="s">
        <v>107</v>
      </c>
      <c r="K7" s="54" t="s">
        <v>170</v>
      </c>
      <c r="L7" s="29">
        <v>50</v>
      </c>
      <c r="M7" s="377">
        <v>6.4</v>
      </c>
      <c r="N7" s="377">
        <v>11.4</v>
      </c>
      <c r="O7" s="377">
        <v>35.76</v>
      </c>
      <c r="P7" s="377">
        <v>271.2</v>
      </c>
      <c r="Q7" s="377">
        <v>1.42</v>
      </c>
    </row>
    <row r="8" spans="1:17" ht="15" hidden="1" customHeight="1" x14ac:dyDescent="0.25">
      <c r="A8" s="531"/>
      <c r="B8" s="93" t="s">
        <v>152</v>
      </c>
      <c r="C8" s="23">
        <v>111.6</v>
      </c>
      <c r="D8" s="338"/>
      <c r="E8" s="338"/>
      <c r="F8" s="338"/>
      <c r="G8" s="338"/>
      <c r="H8" s="338"/>
      <c r="I8" s="486"/>
      <c r="J8" s="533"/>
      <c r="K8" s="28" t="s">
        <v>111</v>
      </c>
      <c r="L8" s="67">
        <v>51</v>
      </c>
      <c r="M8" s="58"/>
      <c r="N8" s="58"/>
      <c r="O8" s="58"/>
      <c r="P8" s="58"/>
      <c r="Q8" s="58"/>
    </row>
    <row r="9" spans="1:17" ht="24" hidden="1" customHeight="1" x14ac:dyDescent="0.25">
      <c r="A9" s="531"/>
      <c r="B9" s="93" t="s">
        <v>99</v>
      </c>
      <c r="C9" s="58">
        <v>7.75</v>
      </c>
      <c r="D9" s="338"/>
      <c r="E9" s="338"/>
      <c r="F9" s="338"/>
      <c r="G9" s="338"/>
      <c r="H9" s="338"/>
      <c r="I9" s="377">
        <v>0.3</v>
      </c>
      <c r="J9" s="534"/>
      <c r="K9" s="28" t="s">
        <v>15</v>
      </c>
      <c r="L9" s="477">
        <v>20</v>
      </c>
      <c r="M9" s="58"/>
      <c r="N9" s="58"/>
      <c r="O9" s="58"/>
      <c r="P9" s="58"/>
      <c r="Q9" s="58"/>
    </row>
    <row r="10" spans="1:17" ht="24" customHeight="1" x14ac:dyDescent="0.25">
      <c r="A10" s="531"/>
      <c r="B10" s="93" t="s">
        <v>310</v>
      </c>
      <c r="C10" s="23">
        <v>28.8</v>
      </c>
      <c r="D10" s="338"/>
      <c r="E10" s="338"/>
      <c r="F10" s="338"/>
      <c r="G10" s="338"/>
      <c r="H10" s="338"/>
      <c r="I10" s="58"/>
      <c r="J10" s="554" t="s">
        <v>215</v>
      </c>
      <c r="K10" s="304" t="s">
        <v>178</v>
      </c>
      <c r="L10" s="458">
        <v>250</v>
      </c>
      <c r="M10" s="459">
        <v>8.9499999999999993</v>
      </c>
      <c r="N10" s="520">
        <v>11.75</v>
      </c>
      <c r="O10" s="520">
        <v>36</v>
      </c>
      <c r="P10" s="290">
        <v>285.5</v>
      </c>
      <c r="Q10" s="520">
        <v>1.92</v>
      </c>
    </row>
    <row r="11" spans="1:17" ht="15" hidden="1" customHeight="1" x14ac:dyDescent="0.25">
      <c r="A11" s="531"/>
      <c r="B11" s="93" t="s">
        <v>292</v>
      </c>
      <c r="C11" s="23">
        <v>3.2</v>
      </c>
      <c r="D11" s="338"/>
      <c r="E11" s="338"/>
      <c r="F11" s="338"/>
      <c r="G11" s="338"/>
      <c r="H11" s="338"/>
      <c r="I11" s="58"/>
      <c r="J11" s="576"/>
      <c r="K11" s="305" t="s">
        <v>179</v>
      </c>
      <c r="L11" s="204">
        <v>38.5</v>
      </c>
      <c r="M11" s="158"/>
      <c r="N11" s="158"/>
      <c r="O11" s="158"/>
      <c r="P11" s="158"/>
      <c r="Q11" s="158"/>
    </row>
    <row r="12" spans="1:17" ht="15" hidden="1" customHeight="1" x14ac:dyDescent="0.25">
      <c r="A12" s="531"/>
      <c r="B12" s="28" t="s">
        <v>151</v>
      </c>
      <c r="C12" s="58">
        <v>7.75</v>
      </c>
      <c r="D12" s="338"/>
      <c r="E12" s="338"/>
      <c r="F12" s="338"/>
      <c r="G12" s="338"/>
      <c r="H12" s="338"/>
      <c r="I12" s="58"/>
      <c r="J12" s="576"/>
      <c r="K12" s="305" t="s">
        <v>97</v>
      </c>
      <c r="L12" s="204">
        <v>147.5</v>
      </c>
      <c r="M12" s="158"/>
      <c r="N12" s="158"/>
      <c r="O12" s="158"/>
      <c r="P12" s="158"/>
      <c r="Q12" s="158"/>
    </row>
    <row r="13" spans="1:17" ht="15" hidden="1" customHeight="1" x14ac:dyDescent="0.25">
      <c r="A13" s="531"/>
      <c r="B13" s="93" t="s">
        <v>293</v>
      </c>
      <c r="C13" s="58">
        <v>4.2</v>
      </c>
      <c r="D13" s="338"/>
      <c r="E13" s="338"/>
      <c r="F13" s="338"/>
      <c r="G13" s="338"/>
      <c r="H13" s="338"/>
      <c r="I13" s="58"/>
      <c r="J13" s="576"/>
      <c r="K13" s="93" t="s">
        <v>151</v>
      </c>
      <c r="L13" s="204">
        <v>6.25</v>
      </c>
      <c r="M13" s="158"/>
      <c r="N13" s="158"/>
      <c r="O13" s="158"/>
      <c r="P13" s="158"/>
      <c r="Q13" s="158"/>
    </row>
    <row r="14" spans="1:17" ht="15" hidden="1" customHeight="1" x14ac:dyDescent="0.25">
      <c r="A14" s="531"/>
      <c r="B14" s="93" t="s">
        <v>116</v>
      </c>
      <c r="C14" s="21">
        <v>1.2E-2</v>
      </c>
      <c r="D14" s="338"/>
      <c r="E14" s="338"/>
      <c r="F14" s="338"/>
      <c r="G14" s="338"/>
      <c r="H14" s="338"/>
      <c r="I14" s="58"/>
      <c r="J14" s="519"/>
      <c r="K14" s="305" t="s">
        <v>5</v>
      </c>
      <c r="L14" s="204">
        <v>6.25</v>
      </c>
      <c r="M14" s="158"/>
      <c r="N14" s="158"/>
      <c r="O14" s="158"/>
      <c r="P14" s="158"/>
      <c r="Q14" s="158"/>
    </row>
    <row r="15" spans="1:17" ht="15" hidden="1" customHeight="1" x14ac:dyDescent="0.25">
      <c r="A15" s="531"/>
      <c r="B15" s="93" t="s">
        <v>98</v>
      </c>
      <c r="C15" s="59">
        <v>4.2</v>
      </c>
      <c r="D15" s="338"/>
      <c r="E15" s="338"/>
      <c r="F15" s="338"/>
      <c r="G15" s="338"/>
      <c r="H15" s="338"/>
      <c r="I15" s="58"/>
      <c r="J15" s="518"/>
      <c r="K15" s="201"/>
      <c r="L15" s="58"/>
      <c r="M15" s="58"/>
      <c r="N15" s="58"/>
      <c r="O15" s="58"/>
      <c r="P15" s="58"/>
      <c r="Q15" s="58"/>
    </row>
    <row r="16" spans="1:17" ht="15" hidden="1" customHeight="1" x14ac:dyDescent="0.25">
      <c r="A16" s="531"/>
      <c r="B16" s="93" t="s">
        <v>294</v>
      </c>
      <c r="C16" s="58">
        <v>4.2</v>
      </c>
      <c r="D16" s="338"/>
      <c r="E16" s="338"/>
      <c r="F16" s="338"/>
      <c r="G16" s="338"/>
      <c r="H16" s="338"/>
      <c r="I16" s="58"/>
      <c r="J16" s="472"/>
      <c r="K16" s="54"/>
      <c r="L16" s="20"/>
      <c r="M16" s="58"/>
      <c r="N16" s="58"/>
      <c r="O16" s="58"/>
      <c r="P16" s="58"/>
      <c r="Q16" s="58"/>
    </row>
    <row r="17" spans="1:19" ht="15" hidden="1" customHeight="1" x14ac:dyDescent="0.25">
      <c r="A17" s="531"/>
      <c r="B17" s="93" t="s">
        <v>320</v>
      </c>
      <c r="C17" s="67">
        <v>20</v>
      </c>
      <c r="D17" s="338"/>
      <c r="E17" s="338"/>
      <c r="F17" s="338"/>
      <c r="G17" s="338"/>
      <c r="H17" s="338"/>
      <c r="I17" s="58"/>
      <c r="J17" s="476"/>
      <c r="K17" s="28"/>
      <c r="L17" s="23"/>
      <c r="M17" s="23"/>
      <c r="N17" s="58"/>
      <c r="O17" s="58"/>
      <c r="P17" s="58"/>
      <c r="Q17" s="58"/>
    </row>
    <row r="18" spans="1:19" ht="21.95" customHeight="1" x14ac:dyDescent="0.25">
      <c r="A18" s="530" t="s">
        <v>377</v>
      </c>
      <c r="B18" s="6" t="s">
        <v>376</v>
      </c>
      <c r="C18" s="9">
        <v>200</v>
      </c>
      <c r="D18" s="23"/>
      <c r="E18" s="117">
        <v>0.1</v>
      </c>
      <c r="F18" s="117">
        <v>0</v>
      </c>
      <c r="G18" s="117">
        <v>15</v>
      </c>
      <c r="H18" s="117">
        <v>32</v>
      </c>
      <c r="I18" s="117">
        <v>0</v>
      </c>
      <c r="J18" s="530" t="s">
        <v>377</v>
      </c>
      <c r="K18" s="6" t="s">
        <v>376</v>
      </c>
      <c r="L18" s="9">
        <v>200</v>
      </c>
      <c r="M18" s="117">
        <v>0.1</v>
      </c>
      <c r="N18" s="117">
        <v>0</v>
      </c>
      <c r="O18" s="117">
        <v>15</v>
      </c>
      <c r="P18" s="117">
        <v>32</v>
      </c>
      <c r="Q18" s="117">
        <v>0</v>
      </c>
    </row>
    <row r="19" spans="1:19" hidden="1" x14ac:dyDescent="0.25">
      <c r="A19" s="531"/>
      <c r="B19" s="4" t="s">
        <v>124</v>
      </c>
      <c r="C19" s="498">
        <v>1</v>
      </c>
      <c r="D19" s="23"/>
      <c r="E19" s="58"/>
      <c r="F19" s="58"/>
      <c r="G19" s="58"/>
      <c r="H19" s="58"/>
      <c r="I19" s="58"/>
      <c r="J19" s="531"/>
      <c r="K19" s="4" t="s">
        <v>124</v>
      </c>
      <c r="L19" s="475">
        <v>1</v>
      </c>
      <c r="M19" s="23"/>
      <c r="N19" s="58"/>
      <c r="O19" s="58"/>
      <c r="P19" s="58"/>
      <c r="Q19" s="58"/>
    </row>
    <row r="20" spans="1:19" hidden="1" x14ac:dyDescent="0.25">
      <c r="A20" s="531"/>
      <c r="B20" s="4" t="s">
        <v>378</v>
      </c>
      <c r="C20" s="498">
        <v>12</v>
      </c>
      <c r="D20" s="23"/>
      <c r="E20" s="58"/>
      <c r="F20" s="58"/>
      <c r="G20" s="58"/>
      <c r="H20" s="58"/>
      <c r="I20" s="58"/>
      <c r="J20" s="531"/>
      <c r="K20" s="4" t="s">
        <v>378</v>
      </c>
      <c r="L20" s="475">
        <v>12</v>
      </c>
      <c r="M20" s="23"/>
      <c r="N20" s="58"/>
      <c r="O20" s="58"/>
      <c r="P20" s="58"/>
      <c r="Q20" s="58"/>
    </row>
    <row r="21" spans="1:19" ht="15" hidden="1" customHeight="1" x14ac:dyDescent="0.25">
      <c r="A21" s="535"/>
      <c r="B21" s="93" t="s">
        <v>151</v>
      </c>
      <c r="C21" s="498">
        <v>10</v>
      </c>
      <c r="D21" s="20"/>
      <c r="E21" s="58"/>
      <c r="F21" s="58"/>
      <c r="G21" s="58"/>
      <c r="H21" s="58"/>
      <c r="I21" s="58"/>
      <c r="J21" s="535"/>
      <c r="K21" s="93" t="s">
        <v>151</v>
      </c>
      <c r="L21" s="475">
        <v>10</v>
      </c>
      <c r="M21" s="23"/>
      <c r="N21" s="58"/>
      <c r="O21" s="58"/>
      <c r="P21" s="58"/>
      <c r="Q21" s="58"/>
    </row>
    <row r="22" spans="1:19" ht="15" hidden="1" customHeight="1" x14ac:dyDescent="0.25">
      <c r="A22" s="532" t="s">
        <v>279</v>
      </c>
      <c r="B22" s="19" t="s">
        <v>280</v>
      </c>
      <c r="C22" s="405">
        <v>185</v>
      </c>
      <c r="D22" s="20"/>
      <c r="E22" s="405">
        <v>1.17</v>
      </c>
      <c r="F22" s="405">
        <v>0.26</v>
      </c>
      <c r="G22" s="405">
        <v>10.53</v>
      </c>
      <c r="H22" s="29">
        <v>55.9</v>
      </c>
      <c r="I22" s="405">
        <v>78</v>
      </c>
      <c r="J22" s="473"/>
      <c r="K22" s="28"/>
      <c r="L22" s="50"/>
      <c r="M22" s="23"/>
      <c r="N22" s="58"/>
      <c r="O22" s="58"/>
      <c r="P22" s="58"/>
      <c r="Q22" s="58"/>
    </row>
    <row r="23" spans="1:19" hidden="1" x14ac:dyDescent="0.25">
      <c r="A23" s="534"/>
      <c r="B23" s="385" t="s">
        <v>212</v>
      </c>
      <c r="C23" s="59">
        <v>185</v>
      </c>
      <c r="D23" s="58">
        <v>1.17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32"/>
    </row>
    <row r="24" spans="1:19" ht="25.5" x14ac:dyDescent="0.25">
      <c r="A24" s="476" t="s">
        <v>295</v>
      </c>
      <c r="B24" s="19" t="s">
        <v>15</v>
      </c>
      <c r="C24" s="15">
        <v>20</v>
      </c>
      <c r="D24" s="20">
        <v>20</v>
      </c>
      <c r="E24" s="377">
        <f>5.6*D24/100</f>
        <v>1.1200000000000001</v>
      </c>
      <c r="F24" s="377">
        <f>0.8*D24/100</f>
        <v>0.16</v>
      </c>
      <c r="G24" s="377">
        <f>39.2*D24/100</f>
        <v>7.84</v>
      </c>
      <c r="H24" s="377">
        <f>235*D24/100</f>
        <v>47</v>
      </c>
      <c r="I24" s="377">
        <v>0</v>
      </c>
      <c r="J24" s="476" t="s">
        <v>295</v>
      </c>
      <c r="K24" s="19" t="s">
        <v>15</v>
      </c>
      <c r="L24" s="15">
        <v>20</v>
      </c>
      <c r="M24" s="377">
        <f>E24*C24/D24</f>
        <v>1.1200000000000001</v>
      </c>
      <c r="N24" s="377">
        <f>F24*C24/D24</f>
        <v>0.16</v>
      </c>
      <c r="O24" s="377">
        <f>G24*C24/D24</f>
        <v>7.8400000000000007</v>
      </c>
      <c r="P24" s="377">
        <f>H24*C24/D24</f>
        <v>47</v>
      </c>
      <c r="Q24" s="377">
        <v>0</v>
      </c>
    </row>
    <row r="25" spans="1:19" ht="15.75" x14ac:dyDescent="0.25">
      <c r="A25" s="88"/>
      <c r="B25" s="386" t="s">
        <v>27</v>
      </c>
      <c r="C25" s="461"/>
      <c r="D25" s="469"/>
      <c r="E25" s="173">
        <f>SUM(E5:E24)</f>
        <v>18.220000000000002</v>
      </c>
      <c r="F25" s="173">
        <f>SUM(F5:F24)</f>
        <v>14.31</v>
      </c>
      <c r="G25" s="173">
        <f>SUM(G5:G24)</f>
        <v>446.16999999999996</v>
      </c>
      <c r="H25" s="173">
        <f>SUM(H5:H24)</f>
        <v>206.846</v>
      </c>
      <c r="I25" s="173">
        <f>SUM(I5:I24)</f>
        <v>78.3</v>
      </c>
      <c r="J25" s="173"/>
      <c r="K25" s="173"/>
      <c r="L25" s="173"/>
      <c r="M25" s="173">
        <f>SUM(M5:M24)</f>
        <v>16.619999999999997</v>
      </c>
      <c r="N25" s="173">
        <f>SUM(N5:N24)</f>
        <v>31.56</v>
      </c>
      <c r="O25" s="173">
        <f>SUM(O5:O24)</f>
        <v>94.68</v>
      </c>
      <c r="P25" s="470">
        <f>SUM(P5:P24)</f>
        <v>710.5</v>
      </c>
      <c r="Q25" s="173">
        <f>SUM(Q5:Q24)</f>
        <v>3.34</v>
      </c>
    </row>
    <row r="26" spans="1:19" ht="16.5" x14ac:dyDescent="0.25">
      <c r="A26" s="600" t="s">
        <v>23</v>
      </c>
      <c r="B26" s="626"/>
      <c r="C26" s="238"/>
      <c r="D26" s="213"/>
      <c r="E26" s="226"/>
      <c r="F26" s="226"/>
      <c r="G26" s="226"/>
      <c r="H26" s="201"/>
      <c r="I26" s="201" t="s">
        <v>10</v>
      </c>
      <c r="J26" s="600" t="s">
        <v>23</v>
      </c>
      <c r="K26" s="626"/>
      <c r="L26" s="201"/>
      <c r="M26" s="201"/>
      <c r="N26" s="201"/>
      <c r="O26" s="201"/>
      <c r="P26" s="201"/>
      <c r="Q26" s="201" t="s">
        <v>10</v>
      </c>
      <c r="S26" s="32"/>
    </row>
    <row r="27" spans="1:19" ht="27" customHeight="1" x14ac:dyDescent="0.25">
      <c r="A27" s="530" t="s">
        <v>218</v>
      </c>
      <c r="B27" s="61" t="s">
        <v>217</v>
      </c>
      <c r="C27" s="62">
        <v>60</v>
      </c>
      <c r="D27" s="62">
        <v>100</v>
      </c>
      <c r="E27" s="487">
        <v>0.6</v>
      </c>
      <c r="F27" s="487">
        <v>6.12</v>
      </c>
      <c r="G27" s="487">
        <v>2.1</v>
      </c>
      <c r="H27" s="487">
        <v>66</v>
      </c>
      <c r="I27" s="487">
        <v>9.9</v>
      </c>
      <c r="J27" s="530" t="s">
        <v>218</v>
      </c>
      <c r="K27" s="19" t="s">
        <v>217</v>
      </c>
      <c r="L27" s="20">
        <v>100</v>
      </c>
      <c r="M27" s="117">
        <v>1</v>
      </c>
      <c r="N27" s="117">
        <v>10.199999999999999</v>
      </c>
      <c r="O27" s="117">
        <v>3.5</v>
      </c>
      <c r="P27" s="117">
        <v>110</v>
      </c>
      <c r="Q27" s="117">
        <v>16.5</v>
      </c>
    </row>
    <row r="28" spans="1:19" ht="15" hidden="1" customHeight="1" x14ac:dyDescent="0.25">
      <c r="A28" s="531"/>
      <c r="B28" s="22" t="s">
        <v>130</v>
      </c>
      <c r="C28" s="58">
        <v>54.6</v>
      </c>
      <c r="D28" s="47">
        <v>29.4</v>
      </c>
      <c r="E28" s="58"/>
      <c r="F28" s="58"/>
      <c r="G28" s="58"/>
      <c r="H28" s="58"/>
      <c r="I28" s="58"/>
      <c r="J28" s="531"/>
      <c r="K28" s="22" t="s">
        <v>130</v>
      </c>
      <c r="L28" s="50">
        <v>91</v>
      </c>
      <c r="M28" s="58"/>
      <c r="N28" s="58"/>
      <c r="O28" s="58"/>
      <c r="P28" s="58"/>
      <c r="Q28" s="58"/>
    </row>
    <row r="29" spans="1:19" ht="15" hidden="1" customHeight="1" x14ac:dyDescent="0.25">
      <c r="A29" s="535"/>
      <c r="B29" s="22" t="s">
        <v>94</v>
      </c>
      <c r="C29" s="58">
        <v>6</v>
      </c>
      <c r="D29" s="23">
        <v>19</v>
      </c>
      <c r="E29" s="58"/>
      <c r="F29" s="58"/>
      <c r="G29" s="58"/>
      <c r="H29" s="58"/>
      <c r="I29" s="58"/>
      <c r="J29" s="531"/>
      <c r="K29" s="22" t="s">
        <v>94</v>
      </c>
      <c r="L29" s="50">
        <v>10</v>
      </c>
      <c r="M29" s="58"/>
      <c r="N29" s="58"/>
      <c r="O29" s="58"/>
      <c r="P29" s="58"/>
      <c r="Q29" s="58"/>
    </row>
    <row r="30" spans="1:19" ht="25.5" x14ac:dyDescent="0.25">
      <c r="A30" s="530" t="s">
        <v>88</v>
      </c>
      <c r="B30" s="19" t="s">
        <v>220</v>
      </c>
      <c r="C30" s="20">
        <v>200</v>
      </c>
      <c r="D30" s="20">
        <v>300</v>
      </c>
      <c r="E30" s="377">
        <v>7.38</v>
      </c>
      <c r="F30" s="377">
        <v>5.78</v>
      </c>
      <c r="G30" s="377">
        <v>12.84</v>
      </c>
      <c r="H30" s="377">
        <v>133</v>
      </c>
      <c r="I30" s="377">
        <v>9.2100000000000009</v>
      </c>
      <c r="J30" s="530" t="s">
        <v>88</v>
      </c>
      <c r="K30" s="19" t="s">
        <v>220</v>
      </c>
      <c r="L30" s="20">
        <v>250</v>
      </c>
      <c r="M30" s="377">
        <v>9.2200000000000006</v>
      </c>
      <c r="N30" s="377">
        <v>7.22</v>
      </c>
      <c r="O30" s="377">
        <v>16.05</v>
      </c>
      <c r="P30" s="491">
        <v>166.2</v>
      </c>
      <c r="Q30" s="117">
        <v>7.9</v>
      </c>
    </row>
    <row r="31" spans="1:19" ht="24" hidden="1" customHeight="1" x14ac:dyDescent="0.25">
      <c r="A31" s="531"/>
      <c r="B31" s="22" t="s">
        <v>219</v>
      </c>
      <c r="C31" s="70">
        <v>32</v>
      </c>
      <c r="D31" s="58">
        <v>145.30000000000001</v>
      </c>
      <c r="E31" s="58"/>
      <c r="F31" s="58"/>
      <c r="G31" s="58"/>
      <c r="H31" s="239"/>
      <c r="I31" s="58"/>
      <c r="J31" s="531"/>
      <c r="K31" s="22" t="s">
        <v>219</v>
      </c>
      <c r="L31" s="70">
        <v>40</v>
      </c>
      <c r="M31" s="58"/>
      <c r="N31" s="58"/>
      <c r="O31" s="58"/>
      <c r="P31" s="58"/>
      <c r="Q31" s="181"/>
    </row>
    <row r="32" spans="1:19" hidden="1" x14ac:dyDescent="0.25">
      <c r="A32" s="531"/>
      <c r="B32" s="22" t="s">
        <v>110</v>
      </c>
      <c r="C32" s="91">
        <v>56</v>
      </c>
      <c r="D32" s="23">
        <v>6</v>
      </c>
      <c r="E32" s="58"/>
      <c r="F32" s="58"/>
      <c r="G32" s="58"/>
      <c r="H32" s="58"/>
      <c r="I32" s="58"/>
      <c r="J32" s="531"/>
      <c r="K32" s="22" t="s">
        <v>110</v>
      </c>
      <c r="L32" s="91">
        <v>70</v>
      </c>
      <c r="M32" s="58"/>
      <c r="N32" s="58"/>
      <c r="O32" s="58"/>
      <c r="P32" s="58"/>
      <c r="Q32" s="58"/>
    </row>
    <row r="33" spans="1:17" hidden="1" x14ac:dyDescent="0.25">
      <c r="A33" s="531"/>
      <c r="B33" s="26" t="s">
        <v>95</v>
      </c>
      <c r="C33" s="78">
        <v>12.8</v>
      </c>
      <c r="D33" s="23">
        <v>15.94</v>
      </c>
      <c r="E33" s="58"/>
      <c r="F33" s="58"/>
      <c r="G33" s="58"/>
      <c r="H33" s="58"/>
      <c r="I33" s="58"/>
      <c r="J33" s="531"/>
      <c r="K33" s="26" t="s">
        <v>95</v>
      </c>
      <c r="L33" s="78">
        <v>16</v>
      </c>
      <c r="M33" s="58"/>
      <c r="N33" s="58"/>
      <c r="O33" s="58"/>
      <c r="P33" s="58"/>
      <c r="Q33" s="58"/>
    </row>
    <row r="34" spans="1:17" hidden="1" x14ac:dyDescent="0.25">
      <c r="A34" s="531"/>
      <c r="B34" s="22" t="s">
        <v>96</v>
      </c>
      <c r="C34" s="91">
        <v>6.4</v>
      </c>
      <c r="D34" s="69">
        <v>7.2</v>
      </c>
      <c r="E34" s="58"/>
      <c r="F34" s="58"/>
      <c r="G34" s="58"/>
      <c r="H34" s="58"/>
      <c r="I34" s="58"/>
      <c r="J34" s="531"/>
      <c r="K34" s="22" t="s">
        <v>96</v>
      </c>
      <c r="L34" s="91">
        <v>8</v>
      </c>
      <c r="M34" s="58"/>
      <c r="N34" s="58"/>
      <c r="O34" s="58"/>
      <c r="P34" s="58"/>
      <c r="Q34" s="58"/>
    </row>
    <row r="35" spans="1:17" hidden="1" x14ac:dyDescent="0.25">
      <c r="A35" s="531"/>
      <c r="B35" s="22" t="s">
        <v>145</v>
      </c>
      <c r="C35" s="91">
        <v>4</v>
      </c>
      <c r="D35" s="23">
        <v>20.14</v>
      </c>
      <c r="E35" s="58"/>
      <c r="F35" s="58"/>
      <c r="G35" s="58"/>
      <c r="H35" s="58"/>
      <c r="I35" s="58"/>
      <c r="J35" s="531"/>
      <c r="K35" s="22" t="s">
        <v>145</v>
      </c>
      <c r="L35" s="91">
        <v>5</v>
      </c>
      <c r="M35" s="58"/>
      <c r="N35" s="58"/>
      <c r="O35" s="58"/>
      <c r="P35" s="58"/>
      <c r="Q35" s="58"/>
    </row>
    <row r="36" spans="1:17" hidden="1" x14ac:dyDescent="0.25">
      <c r="A36" s="531"/>
      <c r="B36" s="22" t="s">
        <v>98</v>
      </c>
      <c r="C36" s="91">
        <v>3</v>
      </c>
      <c r="D36" s="23">
        <v>6</v>
      </c>
      <c r="E36" s="58"/>
      <c r="F36" s="58"/>
      <c r="G36" s="58"/>
      <c r="H36" s="58"/>
      <c r="I36" s="58"/>
      <c r="J36" s="531"/>
      <c r="K36" s="22" t="s">
        <v>98</v>
      </c>
      <c r="L36" s="70">
        <v>3.75</v>
      </c>
      <c r="M36" s="58"/>
      <c r="N36" s="58"/>
      <c r="O36" s="58"/>
      <c r="P36" s="58"/>
      <c r="Q36" s="58"/>
    </row>
    <row r="37" spans="1:17" hidden="1" x14ac:dyDescent="0.25">
      <c r="A37" s="531"/>
      <c r="B37" s="22" t="s">
        <v>364</v>
      </c>
      <c r="C37" s="23">
        <v>1.44</v>
      </c>
      <c r="D37" s="23">
        <v>10</v>
      </c>
      <c r="E37" s="58"/>
      <c r="F37" s="58"/>
      <c r="G37" s="58"/>
      <c r="H37" s="58"/>
      <c r="I37" s="58"/>
      <c r="J37" s="535"/>
      <c r="K37" s="22" t="s">
        <v>364</v>
      </c>
      <c r="L37" s="58">
        <v>1.75</v>
      </c>
      <c r="M37" s="58"/>
      <c r="N37" s="58"/>
      <c r="O37" s="58"/>
      <c r="P37" s="58"/>
      <c r="Q37" s="58"/>
    </row>
    <row r="38" spans="1:17" ht="24" customHeight="1" x14ac:dyDescent="0.25">
      <c r="A38" s="530" t="s">
        <v>383</v>
      </c>
      <c r="B38" s="30" t="s">
        <v>248</v>
      </c>
      <c r="C38" s="64">
        <v>110</v>
      </c>
      <c r="D38" s="20">
        <v>100</v>
      </c>
      <c r="E38" s="117">
        <v>18</v>
      </c>
      <c r="F38" s="117">
        <v>13.8</v>
      </c>
      <c r="G38" s="117">
        <v>4.3</v>
      </c>
      <c r="H38" s="117">
        <v>213</v>
      </c>
      <c r="I38" s="117">
        <v>8.5</v>
      </c>
      <c r="J38" s="530" t="s">
        <v>383</v>
      </c>
      <c r="K38" s="30" t="s">
        <v>248</v>
      </c>
      <c r="L38" s="64">
        <v>110</v>
      </c>
      <c r="M38" s="117">
        <v>18</v>
      </c>
      <c r="N38" s="117">
        <v>13.8</v>
      </c>
      <c r="O38" s="117">
        <v>4.3</v>
      </c>
      <c r="P38" s="117">
        <v>213</v>
      </c>
      <c r="Q38" s="117">
        <v>8.5</v>
      </c>
    </row>
    <row r="39" spans="1:17" hidden="1" x14ac:dyDescent="0.25">
      <c r="A39" s="531"/>
      <c r="B39" s="37" t="s">
        <v>229</v>
      </c>
      <c r="C39" s="71">
        <v>103</v>
      </c>
      <c r="D39" s="115" t="s">
        <v>122</v>
      </c>
      <c r="E39" s="58"/>
      <c r="F39" s="58"/>
      <c r="G39" s="58"/>
      <c r="H39" s="58"/>
      <c r="I39" s="58"/>
      <c r="J39" s="531"/>
      <c r="K39" s="37" t="s">
        <v>229</v>
      </c>
      <c r="L39" s="71">
        <v>103</v>
      </c>
      <c r="M39" s="58"/>
      <c r="N39" s="58"/>
      <c r="O39" s="58"/>
      <c r="P39" s="58"/>
      <c r="Q39" s="58"/>
    </row>
    <row r="40" spans="1:17" ht="15.75" hidden="1" customHeight="1" x14ac:dyDescent="0.25">
      <c r="A40" s="531"/>
      <c r="B40" s="37" t="s">
        <v>94</v>
      </c>
      <c r="C40" s="71">
        <v>9</v>
      </c>
      <c r="D40" s="23">
        <v>4</v>
      </c>
      <c r="E40" s="58"/>
      <c r="F40" s="58"/>
      <c r="G40" s="58"/>
      <c r="H40" s="58"/>
      <c r="I40" s="58"/>
      <c r="J40" s="531"/>
      <c r="K40" s="37" t="s">
        <v>94</v>
      </c>
      <c r="L40" s="71">
        <v>9</v>
      </c>
      <c r="M40" s="58"/>
      <c r="N40" s="58"/>
      <c r="O40" s="58"/>
      <c r="P40" s="58"/>
      <c r="Q40" s="58"/>
    </row>
    <row r="41" spans="1:17" ht="15.75" hidden="1" customHeight="1" x14ac:dyDescent="0.25">
      <c r="A41" s="531"/>
      <c r="B41" s="37" t="s">
        <v>99</v>
      </c>
      <c r="C41" s="71">
        <v>2.5</v>
      </c>
      <c r="D41" s="23"/>
      <c r="E41" s="58"/>
      <c r="F41" s="58"/>
      <c r="G41" s="58"/>
      <c r="H41" s="58"/>
      <c r="I41" s="58"/>
      <c r="J41" s="531"/>
      <c r="K41" s="37" t="s">
        <v>99</v>
      </c>
      <c r="L41" s="71">
        <v>2.5</v>
      </c>
      <c r="M41" s="58"/>
      <c r="N41" s="58"/>
      <c r="O41" s="58"/>
      <c r="P41" s="58"/>
      <c r="Q41" s="58"/>
    </row>
    <row r="42" spans="1:17" ht="15.75" hidden="1" customHeight="1" x14ac:dyDescent="0.25">
      <c r="A42" s="531"/>
      <c r="B42" s="4" t="s">
        <v>98</v>
      </c>
      <c r="C42" s="71">
        <v>2.5</v>
      </c>
      <c r="D42" s="23"/>
      <c r="E42" s="58"/>
      <c r="F42" s="58"/>
      <c r="G42" s="58"/>
      <c r="H42" s="58"/>
      <c r="I42" s="58"/>
      <c r="J42" s="531"/>
      <c r="K42" s="4" t="s">
        <v>98</v>
      </c>
      <c r="L42" s="71">
        <v>2.5</v>
      </c>
      <c r="M42" s="58"/>
      <c r="N42" s="58"/>
      <c r="O42" s="58"/>
      <c r="P42" s="58"/>
      <c r="Q42" s="58"/>
    </row>
    <row r="43" spans="1:17" ht="15.75" hidden="1" customHeight="1" x14ac:dyDescent="0.25">
      <c r="A43" s="531"/>
      <c r="B43" s="37" t="s">
        <v>117</v>
      </c>
      <c r="C43" s="71">
        <v>40</v>
      </c>
      <c r="D43" s="23"/>
      <c r="E43" s="58"/>
      <c r="F43" s="58"/>
      <c r="G43" s="58"/>
      <c r="H43" s="58"/>
      <c r="I43" s="58"/>
      <c r="J43" s="531"/>
      <c r="K43" s="37" t="s">
        <v>117</v>
      </c>
      <c r="L43" s="71">
        <v>40</v>
      </c>
      <c r="M43" s="58"/>
      <c r="N43" s="58"/>
      <c r="O43" s="58"/>
      <c r="P43" s="58"/>
      <c r="Q43" s="58"/>
    </row>
    <row r="44" spans="1:17" ht="24" customHeight="1" x14ac:dyDescent="0.25">
      <c r="A44" s="530" t="s">
        <v>422</v>
      </c>
      <c r="B44" s="6" t="s">
        <v>423</v>
      </c>
      <c r="C44" s="9">
        <v>150</v>
      </c>
      <c r="D44" s="23"/>
      <c r="E44" s="377">
        <v>4.72</v>
      </c>
      <c r="F44" s="377">
        <v>9.9</v>
      </c>
      <c r="G44" s="377">
        <v>24.5</v>
      </c>
      <c r="H44" s="379">
        <v>184</v>
      </c>
      <c r="I44" s="377">
        <v>7.6</v>
      </c>
      <c r="J44" s="530" t="s">
        <v>422</v>
      </c>
      <c r="K44" s="6" t="s">
        <v>423</v>
      </c>
      <c r="L44" s="9">
        <v>200</v>
      </c>
      <c r="M44" s="377">
        <v>6.3</v>
      </c>
      <c r="N44" s="377">
        <v>13.2</v>
      </c>
      <c r="O44" s="377">
        <v>32.700000000000003</v>
      </c>
      <c r="P44" s="379">
        <v>246</v>
      </c>
      <c r="Q44" s="377">
        <v>10.199999999999999</v>
      </c>
    </row>
    <row r="45" spans="1:17" ht="15.75" hidden="1" customHeight="1" x14ac:dyDescent="0.25">
      <c r="A45" s="531"/>
      <c r="B45" s="4" t="s">
        <v>120</v>
      </c>
      <c r="C45" s="517">
        <v>126</v>
      </c>
      <c r="D45" s="23"/>
      <c r="E45" s="58"/>
      <c r="F45" s="58"/>
      <c r="G45" s="58"/>
      <c r="H45" s="58"/>
      <c r="I45" s="58"/>
      <c r="J45" s="531"/>
      <c r="K45" s="4" t="s">
        <v>120</v>
      </c>
      <c r="L45" s="517">
        <v>168</v>
      </c>
      <c r="M45" s="58"/>
      <c r="N45" s="58"/>
      <c r="O45" s="58"/>
      <c r="P45" s="58"/>
      <c r="Q45" s="58"/>
    </row>
    <row r="46" spans="1:17" ht="15.75" hidden="1" customHeight="1" x14ac:dyDescent="0.25">
      <c r="A46" s="531"/>
      <c r="B46" s="4" t="s">
        <v>97</v>
      </c>
      <c r="C46" s="517">
        <v>22.5</v>
      </c>
      <c r="D46" s="23"/>
      <c r="E46" s="58"/>
      <c r="F46" s="58"/>
      <c r="G46" s="58"/>
      <c r="H46" s="58"/>
      <c r="I46" s="58"/>
      <c r="J46" s="531"/>
      <c r="K46" s="4" t="s">
        <v>97</v>
      </c>
      <c r="L46" s="517">
        <v>30</v>
      </c>
      <c r="M46" s="58"/>
      <c r="N46" s="58"/>
      <c r="O46" s="58"/>
      <c r="P46" s="58"/>
      <c r="Q46" s="58"/>
    </row>
    <row r="47" spans="1:17" ht="15.75" hidden="1" customHeight="1" x14ac:dyDescent="0.25">
      <c r="A47" s="535"/>
      <c r="B47" s="22" t="s">
        <v>98</v>
      </c>
      <c r="C47" s="47">
        <v>6.75</v>
      </c>
      <c r="D47" s="23"/>
      <c r="E47" s="58"/>
      <c r="F47" s="58"/>
      <c r="G47" s="58"/>
      <c r="H47" s="58"/>
      <c r="I47" s="58"/>
      <c r="J47" s="535"/>
      <c r="K47" s="22" t="s">
        <v>98</v>
      </c>
      <c r="L47" s="47">
        <v>9</v>
      </c>
      <c r="M47" s="58"/>
      <c r="N47" s="58"/>
      <c r="O47" s="58"/>
      <c r="P47" s="58"/>
      <c r="Q47" s="58"/>
    </row>
    <row r="48" spans="1:17" ht="23.25" customHeight="1" x14ac:dyDescent="0.25">
      <c r="A48" s="533" t="s">
        <v>315</v>
      </c>
      <c r="B48" s="3" t="s">
        <v>113</v>
      </c>
      <c r="C48" s="9">
        <v>200</v>
      </c>
      <c r="D48" s="20">
        <v>200</v>
      </c>
      <c r="E48" s="379">
        <v>0.8</v>
      </c>
      <c r="F48" s="379">
        <v>0</v>
      </c>
      <c r="G48" s="379">
        <v>28.5</v>
      </c>
      <c r="H48" s="379">
        <v>117</v>
      </c>
      <c r="I48" s="379">
        <v>0</v>
      </c>
      <c r="J48" s="533" t="s">
        <v>315</v>
      </c>
      <c r="K48" s="3" t="s">
        <v>113</v>
      </c>
      <c r="L48" s="9">
        <v>200</v>
      </c>
      <c r="M48" s="379">
        <v>0.8</v>
      </c>
      <c r="N48" s="379">
        <v>0</v>
      </c>
      <c r="O48" s="379">
        <v>28.5</v>
      </c>
      <c r="P48" s="379">
        <v>117</v>
      </c>
      <c r="Q48" s="379">
        <v>0</v>
      </c>
    </row>
    <row r="49" spans="1:17" hidden="1" x14ac:dyDescent="0.25">
      <c r="A49" s="533"/>
      <c r="B49" s="4" t="s">
        <v>316</v>
      </c>
      <c r="C49" s="10">
        <v>37</v>
      </c>
      <c r="D49" s="23">
        <v>20</v>
      </c>
      <c r="E49" s="58"/>
      <c r="F49" s="58"/>
      <c r="G49" s="58"/>
      <c r="H49" s="58"/>
      <c r="I49" s="58"/>
      <c r="J49" s="533"/>
      <c r="K49" s="4" t="s">
        <v>316</v>
      </c>
      <c r="L49" s="10">
        <v>37</v>
      </c>
      <c r="M49" s="58"/>
      <c r="N49" s="58"/>
      <c r="O49" s="58"/>
      <c r="P49" s="58"/>
      <c r="Q49" s="58"/>
    </row>
    <row r="50" spans="1:17" hidden="1" x14ac:dyDescent="0.25">
      <c r="A50" s="533"/>
      <c r="B50" s="93" t="s">
        <v>151</v>
      </c>
      <c r="C50" s="10">
        <v>10</v>
      </c>
      <c r="D50" s="23"/>
      <c r="E50" s="58"/>
      <c r="F50" s="58"/>
      <c r="G50" s="58"/>
      <c r="H50" s="58"/>
      <c r="I50" s="58"/>
      <c r="J50" s="533"/>
      <c r="K50" s="93" t="s">
        <v>151</v>
      </c>
      <c r="L50" s="10">
        <v>10</v>
      </c>
      <c r="M50" s="58"/>
      <c r="N50" s="58"/>
      <c r="O50" s="58"/>
      <c r="P50" s="58"/>
      <c r="Q50" s="58"/>
    </row>
    <row r="51" spans="1:17" ht="24" customHeight="1" x14ac:dyDescent="0.25">
      <c r="A51" s="476" t="s">
        <v>295</v>
      </c>
      <c r="B51" s="19" t="s">
        <v>15</v>
      </c>
      <c r="C51" s="20">
        <v>80</v>
      </c>
      <c r="D51" s="20">
        <v>80</v>
      </c>
      <c r="E51" s="377">
        <v>3.36</v>
      </c>
      <c r="F51" s="377">
        <v>0.48</v>
      </c>
      <c r="G51" s="377">
        <v>23.52</v>
      </c>
      <c r="H51" s="377">
        <v>141</v>
      </c>
      <c r="I51" s="377">
        <v>0</v>
      </c>
      <c r="J51" s="476" t="s">
        <v>295</v>
      </c>
      <c r="K51" s="19" t="s">
        <v>15</v>
      </c>
      <c r="L51" s="20">
        <v>100</v>
      </c>
      <c r="M51" s="377">
        <v>4.4800000000000004</v>
      </c>
      <c r="N51" s="377">
        <v>0.64</v>
      </c>
      <c r="O51" s="377">
        <v>31.36</v>
      </c>
      <c r="P51" s="377">
        <v>188</v>
      </c>
      <c r="Q51" s="377">
        <v>0</v>
      </c>
    </row>
    <row r="52" spans="1:17" ht="24" customHeight="1" x14ac:dyDescent="0.25">
      <c r="A52" s="476" t="s">
        <v>296</v>
      </c>
      <c r="B52" s="19" t="s">
        <v>7</v>
      </c>
      <c r="C52" s="15">
        <v>60</v>
      </c>
      <c r="D52" s="20">
        <v>40</v>
      </c>
      <c r="E52" s="377">
        <f>4.6*D52/100</f>
        <v>1.84</v>
      </c>
      <c r="F52" s="377">
        <f>1.2*D52/100</f>
        <v>0.48</v>
      </c>
      <c r="G52" s="377">
        <f>33.4*D52/100</f>
        <v>13.36</v>
      </c>
      <c r="H52" s="377">
        <f>174*D52/100</f>
        <v>69.599999999999994</v>
      </c>
      <c r="I52" s="377">
        <v>0</v>
      </c>
      <c r="J52" s="476" t="s">
        <v>296</v>
      </c>
      <c r="K52" s="19" t="s">
        <v>7</v>
      </c>
      <c r="L52" s="15">
        <v>60</v>
      </c>
      <c r="M52" s="377">
        <v>1.84</v>
      </c>
      <c r="N52" s="377">
        <v>0.48</v>
      </c>
      <c r="O52" s="377">
        <v>13.36</v>
      </c>
      <c r="P52" s="377">
        <v>69.599999999999994</v>
      </c>
      <c r="Q52" s="377">
        <v>0</v>
      </c>
    </row>
    <row r="53" spans="1:17" ht="15" customHeight="1" x14ac:dyDescent="0.25">
      <c r="A53" s="88"/>
      <c r="B53" s="386" t="s">
        <v>27</v>
      </c>
      <c r="C53" s="492"/>
      <c r="D53" s="362"/>
      <c r="E53" s="173">
        <f>SUM(E27:E52)</f>
        <v>36.700000000000003</v>
      </c>
      <c r="F53" s="173">
        <f>SUM(F27:F52)</f>
        <v>36.559999999999995</v>
      </c>
      <c r="G53" s="173">
        <f>SUM(G27:G52)</f>
        <v>109.11999999999999</v>
      </c>
      <c r="H53" s="173">
        <f>SUM(H27:H52)</f>
        <v>923.6</v>
      </c>
      <c r="I53" s="173">
        <f>SUM(I27:I52)</f>
        <v>35.21</v>
      </c>
      <c r="J53" s="173"/>
      <c r="K53" s="173"/>
      <c r="L53" s="173"/>
      <c r="M53" s="173">
        <f>SUM(M27:M52)</f>
        <v>41.64</v>
      </c>
      <c r="N53" s="173">
        <f>SUM(N27:N52)</f>
        <v>45.54</v>
      </c>
      <c r="O53" s="173">
        <f>SUM(O27:O52)</f>
        <v>129.77000000000001</v>
      </c>
      <c r="P53" s="173">
        <f>SUM(P27:P52)</f>
        <v>1109.8</v>
      </c>
      <c r="Q53" s="173">
        <f>SUM(Q27:Q52)</f>
        <v>43.099999999999994</v>
      </c>
    </row>
    <row r="54" spans="1:17" ht="15" customHeight="1" x14ac:dyDescent="0.25">
      <c r="A54" s="587" t="s">
        <v>11</v>
      </c>
      <c r="B54" s="623"/>
      <c r="C54" s="126"/>
      <c r="D54" s="17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</row>
    <row r="55" spans="1:17" ht="24" hidden="1" customHeight="1" x14ac:dyDescent="0.25">
      <c r="A55" s="530" t="s">
        <v>424</v>
      </c>
      <c r="B55" s="6" t="s">
        <v>425</v>
      </c>
      <c r="C55" s="9">
        <v>200</v>
      </c>
      <c r="D55" s="9"/>
      <c r="E55" s="455">
        <v>1.4</v>
      </c>
      <c r="F55" s="455">
        <v>0</v>
      </c>
      <c r="G55" s="455">
        <v>12.9</v>
      </c>
      <c r="H55" s="455">
        <v>51.6</v>
      </c>
      <c r="I55" s="455">
        <v>0</v>
      </c>
      <c r="J55" s="58"/>
      <c r="K55" s="58"/>
      <c r="L55" s="58"/>
      <c r="M55" s="58"/>
      <c r="N55" s="58"/>
      <c r="O55" s="58"/>
      <c r="P55" s="58"/>
      <c r="Q55" s="58"/>
    </row>
    <row r="56" spans="1:17" ht="15" hidden="1" customHeight="1" x14ac:dyDescent="0.25">
      <c r="A56" s="531"/>
      <c r="B56" s="4" t="s">
        <v>426</v>
      </c>
      <c r="C56" s="10">
        <v>24</v>
      </c>
      <c r="D56" s="9"/>
      <c r="E56" s="90"/>
      <c r="F56" s="90"/>
      <c r="G56" s="90"/>
      <c r="H56" s="90"/>
      <c r="I56" s="90"/>
      <c r="J56" s="58"/>
      <c r="K56" s="58"/>
      <c r="L56" s="58"/>
      <c r="M56" s="58"/>
      <c r="N56" s="58"/>
      <c r="O56" s="58"/>
      <c r="P56" s="58"/>
      <c r="Q56" s="58"/>
    </row>
    <row r="57" spans="1:17" ht="15" hidden="1" customHeight="1" x14ac:dyDescent="0.25">
      <c r="A57" s="531"/>
      <c r="B57" s="93" t="s">
        <v>151</v>
      </c>
      <c r="C57" s="10">
        <v>10</v>
      </c>
      <c r="D57" s="10"/>
      <c r="E57" s="90"/>
      <c r="F57" s="90"/>
      <c r="G57" s="90"/>
      <c r="H57" s="90"/>
      <c r="I57" s="90"/>
      <c r="J57" s="58"/>
      <c r="K57" s="58"/>
      <c r="L57" s="58"/>
      <c r="M57" s="58"/>
      <c r="N57" s="58"/>
      <c r="O57" s="58"/>
      <c r="P57" s="58"/>
      <c r="Q57" s="58"/>
    </row>
    <row r="58" spans="1:17" ht="21.95" hidden="1" customHeight="1" x14ac:dyDescent="0.25">
      <c r="A58" s="532" t="s">
        <v>253</v>
      </c>
      <c r="B58" s="493" t="s">
        <v>223</v>
      </c>
      <c r="C58" s="29">
        <v>120</v>
      </c>
      <c r="D58" s="29"/>
      <c r="E58" s="405">
        <v>8.06</v>
      </c>
      <c r="F58" s="405">
        <v>8.26</v>
      </c>
      <c r="G58" s="405">
        <v>38.130000000000003</v>
      </c>
      <c r="H58" s="377">
        <v>259.3</v>
      </c>
      <c r="I58" s="405">
        <v>3.4</v>
      </c>
      <c r="J58" s="58"/>
      <c r="K58" s="58"/>
      <c r="L58" s="58"/>
      <c r="M58" s="58"/>
      <c r="N58" s="58"/>
      <c r="O58" s="58"/>
      <c r="P58" s="58"/>
      <c r="Q58" s="58"/>
    </row>
    <row r="59" spans="1:17" ht="15" hidden="1" customHeight="1" x14ac:dyDescent="0.25">
      <c r="A59" s="533"/>
      <c r="B59" s="118" t="s">
        <v>224</v>
      </c>
      <c r="C59" s="191">
        <v>42</v>
      </c>
      <c r="D59" s="29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</row>
    <row r="60" spans="1:17" ht="15" hidden="1" customHeight="1" x14ac:dyDescent="0.25">
      <c r="A60" s="533"/>
      <c r="B60" s="22" t="s">
        <v>310</v>
      </c>
      <c r="C60" s="23">
        <v>104</v>
      </c>
      <c r="D60" s="29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</row>
    <row r="61" spans="1:17" ht="15" hidden="1" customHeight="1" x14ac:dyDescent="0.25">
      <c r="A61" s="533"/>
      <c r="B61" s="93" t="s">
        <v>318</v>
      </c>
      <c r="C61" s="59">
        <v>8.67</v>
      </c>
      <c r="D61" s="29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</row>
    <row r="62" spans="1:17" ht="15" hidden="1" customHeight="1" x14ac:dyDescent="0.25">
      <c r="A62" s="533"/>
      <c r="B62" s="93" t="s">
        <v>94</v>
      </c>
      <c r="C62" s="59">
        <v>3.33</v>
      </c>
      <c r="D62" s="29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</row>
    <row r="63" spans="1:17" ht="15" hidden="1" customHeight="1" x14ac:dyDescent="0.25">
      <c r="A63" s="533"/>
      <c r="B63" s="93" t="s">
        <v>151</v>
      </c>
      <c r="C63" s="59">
        <v>2.5299999999999998</v>
      </c>
      <c r="D63" s="29"/>
      <c r="E63" s="90"/>
      <c r="F63" s="90"/>
      <c r="G63" s="90"/>
      <c r="H63" s="90"/>
      <c r="I63" s="58"/>
      <c r="J63" s="58"/>
      <c r="K63" s="58"/>
      <c r="L63" s="58"/>
      <c r="M63" s="90"/>
      <c r="N63" s="90"/>
      <c r="O63" s="90"/>
      <c r="P63" s="90"/>
      <c r="Q63" s="58"/>
    </row>
    <row r="64" spans="1:17" ht="15" hidden="1" customHeight="1" x14ac:dyDescent="0.25">
      <c r="A64" s="533"/>
      <c r="B64" s="5" t="s">
        <v>129</v>
      </c>
      <c r="C64" s="43">
        <v>3.33</v>
      </c>
      <c r="D64" s="12">
        <v>5</v>
      </c>
      <c r="E64" s="99"/>
      <c r="F64" s="99"/>
      <c r="G64" s="99"/>
      <c r="H64" s="106"/>
      <c r="I64" s="58"/>
      <c r="J64" s="58"/>
      <c r="K64" s="58"/>
      <c r="L64" s="58"/>
      <c r="M64" s="58"/>
      <c r="N64" s="58"/>
      <c r="O64" s="58"/>
      <c r="P64" s="58"/>
      <c r="Q64" s="58"/>
    </row>
    <row r="65" spans="1:17" ht="15" hidden="1" customHeight="1" x14ac:dyDescent="0.25">
      <c r="A65" s="534"/>
      <c r="B65" s="93" t="s">
        <v>181</v>
      </c>
      <c r="C65" s="67">
        <v>20</v>
      </c>
      <c r="D65" s="23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</row>
    <row r="66" spans="1:17" ht="15.75" hidden="1" x14ac:dyDescent="0.25">
      <c r="A66" s="222"/>
      <c r="B66" s="386" t="s">
        <v>27</v>
      </c>
      <c r="C66" s="461"/>
      <c r="D66" s="469"/>
      <c r="E66" s="173">
        <f>SUM(E55:E65)</f>
        <v>9.4600000000000009</v>
      </c>
      <c r="F66" s="173">
        <f>SUM(F55:F65)</f>
        <v>8.26</v>
      </c>
      <c r="G66" s="173">
        <f>SUM(G55:G65)</f>
        <v>51.03</v>
      </c>
      <c r="H66" s="173">
        <f>SUM(H55:H65)</f>
        <v>310.90000000000003</v>
      </c>
      <c r="I66" s="173">
        <f>SUM(I55:I65)</f>
        <v>3.4</v>
      </c>
      <c r="J66" s="173"/>
      <c r="K66" s="179"/>
      <c r="L66" s="179"/>
      <c r="M66" s="179">
        <f>SUM(M57:M65)</f>
        <v>0</v>
      </c>
      <c r="N66" s="179">
        <f>SUM(N57:N65)</f>
        <v>0</v>
      </c>
      <c r="O66" s="179">
        <f>SUM(O57:O65)</f>
        <v>0</v>
      </c>
      <c r="P66" s="185"/>
      <c r="Q66" s="179">
        <f>SUM(Q57:Q65)</f>
        <v>0</v>
      </c>
    </row>
    <row r="67" spans="1:17" hidden="1" x14ac:dyDescent="0.25">
      <c r="A67" s="624"/>
      <c r="B67" s="625"/>
      <c r="C67" s="240"/>
      <c r="D67" s="241"/>
      <c r="E67" s="242"/>
      <c r="F67" s="242"/>
      <c r="G67" s="242"/>
      <c r="H67" s="243">
        <f>SUM(H55:H66)</f>
        <v>621.80000000000007</v>
      </c>
      <c r="I67" s="244"/>
      <c r="J67" s="244"/>
      <c r="K67" s="244"/>
      <c r="L67" s="244"/>
      <c r="M67" s="245"/>
      <c r="N67" s="245"/>
      <c r="O67" s="245"/>
      <c r="P67" s="245"/>
      <c r="Q67" s="245"/>
    </row>
    <row r="68" spans="1:17" hidden="1" x14ac:dyDescent="0.25">
      <c r="A68" s="246"/>
      <c r="B68" s="19"/>
      <c r="C68" s="15"/>
      <c r="D68" s="20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17" hidden="1" x14ac:dyDescent="0.25">
      <c r="A69" s="247"/>
      <c r="B69" s="22"/>
      <c r="C69" s="91"/>
      <c r="D69" s="23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</row>
    <row r="70" spans="1:17" ht="0.75" hidden="1" customHeight="1" x14ac:dyDescent="0.25">
      <c r="A70" s="247"/>
      <c r="B70" s="22"/>
      <c r="C70" s="91"/>
      <c r="D70" s="23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1:17" hidden="1" x14ac:dyDescent="0.25">
      <c r="A71" s="247"/>
      <c r="B71" s="22"/>
      <c r="C71" s="91"/>
      <c r="D71" s="23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</row>
    <row r="72" spans="1:17" hidden="1" x14ac:dyDescent="0.25">
      <c r="A72" s="248"/>
      <c r="B72" s="22"/>
      <c r="C72" s="47"/>
      <c r="D72" s="23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</row>
    <row r="73" spans="1:17" ht="15" hidden="1" customHeight="1" x14ac:dyDescent="0.25">
      <c r="A73" s="120"/>
      <c r="B73" s="19"/>
      <c r="C73" s="29"/>
      <c r="D73" s="29"/>
      <c r="E73" s="58"/>
      <c r="F73" s="58"/>
      <c r="G73" s="58"/>
      <c r="H73" s="184"/>
      <c r="I73" s="58"/>
      <c r="J73" s="58"/>
      <c r="K73" s="58"/>
      <c r="L73" s="58"/>
      <c r="M73" s="58"/>
      <c r="N73" s="58"/>
      <c r="O73" s="58"/>
      <c r="P73" s="58"/>
      <c r="Q73" s="58"/>
    </row>
    <row r="74" spans="1:17" hidden="1" x14ac:dyDescent="0.25">
      <c r="A74" s="246"/>
      <c r="B74" s="22"/>
      <c r="C74" s="59"/>
      <c r="D74" s="59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</row>
    <row r="75" spans="1:17" ht="18" hidden="1" customHeight="1" x14ac:dyDescent="0.25">
      <c r="A75" s="246"/>
      <c r="B75" s="22"/>
      <c r="C75" s="59"/>
      <c r="D75" s="59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</row>
    <row r="76" spans="1:17" hidden="1" x14ac:dyDescent="0.25">
      <c r="A76" s="137"/>
      <c r="B76" s="22"/>
      <c r="C76" s="59"/>
      <c r="D76" s="59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</row>
    <row r="77" spans="1:17" hidden="1" x14ac:dyDescent="0.25">
      <c r="A77" s="137"/>
      <c r="B77" s="22"/>
      <c r="C77" s="59"/>
      <c r="D77" s="59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</row>
    <row r="78" spans="1:17" hidden="1" x14ac:dyDescent="0.25">
      <c r="A78" s="137"/>
      <c r="B78" s="22"/>
      <c r="C78" s="59"/>
      <c r="D78" s="59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</row>
    <row r="79" spans="1:17" hidden="1" x14ac:dyDescent="0.25">
      <c r="A79" s="137"/>
      <c r="B79" s="22"/>
      <c r="C79" s="59"/>
      <c r="D79" s="59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</row>
    <row r="80" spans="1:17" hidden="1" x14ac:dyDescent="0.25">
      <c r="A80" s="120"/>
      <c r="B80" s="93"/>
      <c r="C80" s="59"/>
      <c r="D80" s="59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</row>
    <row r="81" spans="1:17" hidden="1" x14ac:dyDescent="0.25">
      <c r="A81" s="246"/>
      <c r="B81" s="93"/>
      <c r="C81" s="59"/>
      <c r="D81" s="59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</row>
    <row r="82" spans="1:17" hidden="1" x14ac:dyDescent="0.25">
      <c r="A82" s="246"/>
      <c r="B82" s="93"/>
      <c r="C82" s="59"/>
      <c r="D82" s="59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</row>
    <row r="83" spans="1:17" hidden="1" x14ac:dyDescent="0.25">
      <c r="A83" s="137"/>
      <c r="B83" s="93"/>
      <c r="C83" s="59"/>
      <c r="D83" s="59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</row>
    <row r="84" spans="1:17" hidden="1" x14ac:dyDescent="0.25">
      <c r="A84" s="121"/>
      <c r="B84" s="93"/>
      <c r="C84" s="59"/>
      <c r="D84" s="59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</row>
    <row r="85" spans="1:17" hidden="1" x14ac:dyDescent="0.25">
      <c r="A85" s="611"/>
      <c r="B85" s="6"/>
      <c r="C85" s="77"/>
      <c r="D85" s="7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</row>
    <row r="86" spans="1:17" hidden="1" x14ac:dyDescent="0.25">
      <c r="A86" s="612"/>
      <c r="B86" s="4"/>
      <c r="C86" s="131"/>
      <c r="D86" s="131"/>
      <c r="E86" s="90"/>
      <c r="F86" s="90"/>
      <c r="G86" s="90"/>
      <c r="H86" s="90"/>
      <c r="I86" s="58"/>
      <c r="J86" s="58"/>
      <c r="K86" s="58"/>
      <c r="L86" s="58"/>
      <c r="M86" s="58"/>
      <c r="N86" s="58"/>
      <c r="O86" s="58"/>
      <c r="P86" s="58"/>
      <c r="Q86" s="58"/>
    </row>
    <row r="87" spans="1:17" hidden="1" x14ac:dyDescent="0.25">
      <c r="A87" s="613"/>
      <c r="B87" s="4"/>
      <c r="C87" s="131"/>
      <c r="D87" s="131"/>
      <c r="E87" s="90"/>
      <c r="F87" s="90"/>
      <c r="G87" s="90"/>
      <c r="H87" s="90"/>
      <c r="I87" s="58"/>
      <c r="J87" s="58"/>
      <c r="K87" s="58"/>
      <c r="L87" s="58"/>
      <c r="M87" s="58"/>
      <c r="N87" s="58"/>
      <c r="O87" s="58"/>
      <c r="P87" s="58"/>
      <c r="Q87" s="58"/>
    </row>
    <row r="88" spans="1:17" hidden="1" x14ac:dyDescent="0.25">
      <c r="A88" s="57"/>
      <c r="B88" s="19"/>
      <c r="C88" s="15"/>
      <c r="D88" s="20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</row>
    <row r="89" spans="1:17" hidden="1" x14ac:dyDescent="0.25">
      <c r="A89" s="57"/>
      <c r="B89" s="19"/>
      <c r="C89" s="15"/>
      <c r="D89" s="20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</row>
    <row r="90" spans="1:17" hidden="1" x14ac:dyDescent="0.25">
      <c r="A90" s="88"/>
      <c r="B90" s="81"/>
      <c r="C90" s="87"/>
      <c r="D90" s="195"/>
      <c r="E90" s="179"/>
      <c r="F90" s="179"/>
      <c r="G90" s="179"/>
      <c r="H90" s="185"/>
      <c r="I90" s="179"/>
      <c r="J90" s="179"/>
      <c r="K90" s="179"/>
      <c r="L90" s="179"/>
      <c r="M90" s="179"/>
      <c r="N90" s="179"/>
      <c r="O90" s="179"/>
      <c r="P90" s="185"/>
      <c r="Q90" s="179"/>
    </row>
    <row r="91" spans="1:17" hidden="1" x14ac:dyDescent="0.25">
      <c r="A91" s="610"/>
      <c r="B91" s="591"/>
      <c r="C91" s="126"/>
      <c r="D91" s="17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</row>
    <row r="92" spans="1:17" hidden="1" x14ac:dyDescent="0.25">
      <c r="A92" s="146"/>
      <c r="B92" s="35"/>
      <c r="C92" s="45"/>
      <c r="D92" s="45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</row>
    <row r="93" spans="1:17" ht="16.5" hidden="1" customHeight="1" x14ac:dyDescent="0.25">
      <c r="A93" s="146"/>
      <c r="B93" s="34"/>
      <c r="C93" s="77"/>
      <c r="D93" s="77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</row>
    <row r="94" spans="1:17" ht="33.75" hidden="1" customHeight="1" x14ac:dyDescent="0.25">
      <c r="A94" s="146"/>
      <c r="B94" s="44"/>
      <c r="C94" s="45"/>
      <c r="D94" s="45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</row>
    <row r="95" spans="1:17" ht="14.25" hidden="1" customHeight="1" x14ac:dyDescent="0.25">
      <c r="A95" s="38"/>
      <c r="B95" s="81"/>
      <c r="C95" s="87"/>
      <c r="D95" s="195"/>
      <c r="E95" s="179"/>
      <c r="F95" s="179"/>
      <c r="G95" s="179"/>
      <c r="H95" s="185"/>
      <c r="I95" s="179"/>
      <c r="J95" s="179"/>
      <c r="K95" s="179"/>
      <c r="L95" s="179"/>
      <c r="M95" s="179"/>
      <c r="N95" s="179"/>
      <c r="O95" s="179"/>
      <c r="P95" s="185"/>
      <c r="Q95" s="179"/>
    </row>
    <row r="96" spans="1:17" ht="7.5" hidden="1" customHeight="1" x14ac:dyDescent="0.25">
      <c r="A96" s="88"/>
      <c r="B96" s="25"/>
      <c r="C96" s="22"/>
      <c r="D96" s="17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</row>
    <row r="97" spans="1:17" ht="15.75" x14ac:dyDescent="0.25">
      <c r="A97" s="266"/>
      <c r="B97" s="147" t="s">
        <v>47</v>
      </c>
      <c r="C97" s="87"/>
      <c r="D97" s="195"/>
      <c r="E97" s="102">
        <f>SUM(E95,E90,E66,E53,E25)</f>
        <v>64.38000000000001</v>
      </c>
      <c r="F97" s="102">
        <f>SUM(F95,F90,F66,F53,F25)</f>
        <v>59.129999999999995</v>
      </c>
      <c r="G97" s="102">
        <f>SUM(G95,G90,G66,G53,G25)</f>
        <v>606.31999999999994</v>
      </c>
      <c r="H97" s="113">
        <f>H95+H90+H66+H53+H25</f>
        <v>1441.346</v>
      </c>
      <c r="I97" s="113">
        <f>I95+I90+I66+I53+I25</f>
        <v>116.91</v>
      </c>
      <c r="J97" s="113"/>
      <c r="K97" s="400" t="s">
        <v>44</v>
      </c>
      <c r="L97" s="113"/>
      <c r="M97" s="102">
        <f>SUM(M95,M90,M66,M53,M25)</f>
        <v>58.26</v>
      </c>
      <c r="N97" s="102">
        <f>SUM(N95,N90,N66,N53,N25)</f>
        <v>77.099999999999994</v>
      </c>
      <c r="O97" s="102">
        <f>SUM(O95,O90,O66,O53,O25)</f>
        <v>224.45000000000002</v>
      </c>
      <c r="P97" s="113">
        <f>P95+P90+P66+P53+P25</f>
        <v>1820.3</v>
      </c>
      <c r="Q97" s="113">
        <f>Q95+Q90+Q66+Q53+Q25</f>
        <v>46.44</v>
      </c>
    </row>
  </sheetData>
  <mergeCells count="32">
    <mergeCell ref="A7:A17"/>
    <mergeCell ref="A44:A47"/>
    <mergeCell ref="J44:J47"/>
    <mergeCell ref="M1:Q1"/>
    <mergeCell ref="J2:J3"/>
    <mergeCell ref="J5:J6"/>
    <mergeCell ref="J7:J9"/>
    <mergeCell ref="J10:J13"/>
    <mergeCell ref="K4:L4"/>
    <mergeCell ref="J18:J21"/>
    <mergeCell ref="J26:K26"/>
    <mergeCell ref="A91:B91"/>
    <mergeCell ref="E1:I1"/>
    <mergeCell ref="A2:A3"/>
    <mergeCell ref="A27:A29"/>
    <mergeCell ref="A30:A37"/>
    <mergeCell ref="A38:A43"/>
    <mergeCell ref="A58:A65"/>
    <mergeCell ref="A4:B4"/>
    <mergeCell ref="A54:B54"/>
    <mergeCell ref="A67:B67"/>
    <mergeCell ref="A26:B26"/>
    <mergeCell ref="A48:A50"/>
    <mergeCell ref="A55:A57"/>
    <mergeCell ref="A5:A6"/>
    <mergeCell ref="A18:A21"/>
    <mergeCell ref="A22:A23"/>
    <mergeCell ref="A85:A87"/>
    <mergeCell ref="J27:J29"/>
    <mergeCell ref="J30:J37"/>
    <mergeCell ref="J38:J43"/>
    <mergeCell ref="J48:J50"/>
  </mergeCells>
  <pageMargins left="0.39370078740157483" right="0" top="0.39370078740157483" bottom="0" header="0" footer="0"/>
  <pageSetup paperSize="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opLeftCell="J7" zoomScale="90" zoomScaleNormal="90" workbookViewId="0">
      <selection activeCell="Z46" sqref="Z46"/>
    </sheetView>
  </sheetViews>
  <sheetFormatPr defaultRowHeight="15" x14ac:dyDescent="0.25"/>
  <cols>
    <col min="1" max="1" width="11" hidden="1" customWidth="1"/>
    <col min="2" max="2" width="30.7109375" hidden="1" customWidth="1"/>
    <col min="3" max="7" width="8.7109375" hidden="1" customWidth="1"/>
    <col min="8" max="8" width="8.42578125" hidden="1" customWidth="1"/>
    <col min="9" max="9" width="7.28515625" hidden="1" customWidth="1"/>
    <col min="10" max="10" width="11.7109375" customWidth="1"/>
    <col min="11" max="11" width="26.5703125" customWidth="1"/>
    <col min="12" max="15" width="7.7109375" customWidth="1"/>
    <col min="16" max="16" width="9.7109375" customWidth="1"/>
    <col min="17" max="17" width="7.7109375" customWidth="1"/>
  </cols>
  <sheetData>
    <row r="1" spans="1:20" ht="28.5" customHeight="1" x14ac:dyDescent="0.25">
      <c r="A1" s="230" t="s">
        <v>0</v>
      </c>
      <c r="B1" s="16"/>
      <c r="C1" s="129" t="s">
        <v>105</v>
      </c>
      <c r="D1" s="130" t="s">
        <v>106</v>
      </c>
      <c r="E1" s="560" t="s">
        <v>105</v>
      </c>
      <c r="F1" s="561"/>
      <c r="G1" s="561"/>
      <c r="H1" s="561"/>
      <c r="I1" s="562"/>
      <c r="J1" s="230" t="s">
        <v>0</v>
      </c>
      <c r="K1" s="16"/>
      <c r="L1" s="129" t="s">
        <v>131</v>
      </c>
      <c r="M1" s="560" t="s">
        <v>106</v>
      </c>
      <c r="N1" s="561"/>
      <c r="O1" s="561"/>
      <c r="P1" s="561"/>
      <c r="Q1" s="562"/>
    </row>
    <row r="2" spans="1:20" ht="37.5" customHeight="1" x14ac:dyDescent="0.25">
      <c r="A2" s="556" t="s">
        <v>26</v>
      </c>
      <c r="B2" s="14" t="s">
        <v>1</v>
      </c>
      <c r="C2" s="15" t="s">
        <v>28</v>
      </c>
      <c r="D2" s="15" t="s">
        <v>28</v>
      </c>
      <c r="E2" s="223" t="s">
        <v>29</v>
      </c>
      <c r="F2" s="223" t="s">
        <v>30</v>
      </c>
      <c r="G2" s="223" t="s">
        <v>31</v>
      </c>
      <c r="H2" s="223" t="s">
        <v>32</v>
      </c>
      <c r="I2" s="224" t="s">
        <v>33</v>
      </c>
      <c r="J2" s="556" t="s">
        <v>26</v>
      </c>
      <c r="K2" s="14" t="s">
        <v>1</v>
      </c>
      <c r="L2" s="15" t="s">
        <v>28</v>
      </c>
      <c r="M2" s="223" t="s">
        <v>29</v>
      </c>
      <c r="N2" s="223" t="s">
        <v>30</v>
      </c>
      <c r="O2" s="223" t="s">
        <v>31</v>
      </c>
      <c r="P2" s="223" t="s">
        <v>32</v>
      </c>
      <c r="Q2" s="224" t="s">
        <v>33</v>
      </c>
    </row>
    <row r="3" spans="1:20" ht="13.5" customHeight="1" x14ac:dyDescent="0.25">
      <c r="A3" s="556"/>
      <c r="B3" s="13" t="s">
        <v>42</v>
      </c>
      <c r="C3" s="122"/>
      <c r="D3" s="16"/>
      <c r="E3" s="17"/>
      <c r="F3" s="17"/>
      <c r="G3" s="17"/>
      <c r="H3" s="17"/>
      <c r="I3" s="18"/>
      <c r="J3" s="556"/>
      <c r="K3" s="13" t="s">
        <v>43</v>
      </c>
      <c r="L3" s="316"/>
      <c r="M3" s="17"/>
      <c r="N3" s="17"/>
      <c r="O3" s="17"/>
      <c r="P3" s="17"/>
      <c r="Q3" s="18"/>
    </row>
    <row r="4" spans="1:20" ht="16.5" x14ac:dyDescent="0.25">
      <c r="A4" s="587" t="s">
        <v>3</v>
      </c>
      <c r="B4" s="588"/>
      <c r="C4" s="211"/>
      <c r="D4" s="17"/>
      <c r="E4" s="176"/>
      <c r="F4" s="176"/>
      <c r="G4" s="176"/>
      <c r="H4" s="176"/>
      <c r="I4" s="176"/>
      <c r="J4" s="587" t="s">
        <v>3</v>
      </c>
      <c r="K4" s="588"/>
      <c r="L4" s="176"/>
      <c r="M4" s="176"/>
      <c r="N4" s="176"/>
      <c r="O4" s="176"/>
      <c r="P4" s="176"/>
      <c r="Q4" s="176"/>
    </row>
    <row r="5" spans="1:20" ht="25.5" x14ac:dyDescent="0.25">
      <c r="A5" s="554" t="s">
        <v>362</v>
      </c>
      <c r="B5" s="19" t="s">
        <v>154</v>
      </c>
      <c r="C5" s="20">
        <v>50</v>
      </c>
      <c r="D5" s="20">
        <v>120</v>
      </c>
      <c r="E5" s="377">
        <v>0.66</v>
      </c>
      <c r="F5" s="377">
        <v>0.12</v>
      </c>
      <c r="G5" s="377">
        <v>2.2799999999999998</v>
      </c>
      <c r="H5" s="377">
        <v>14.4</v>
      </c>
      <c r="I5" s="377">
        <v>0.15</v>
      </c>
      <c r="J5" s="554" t="s">
        <v>284</v>
      </c>
      <c r="K5" s="272" t="s">
        <v>89</v>
      </c>
      <c r="L5" s="20">
        <v>40</v>
      </c>
      <c r="M5" s="117">
        <v>5.0999999999999996</v>
      </c>
      <c r="N5" s="117">
        <v>4.5999999999999996</v>
      </c>
      <c r="O5" s="117">
        <v>0.3</v>
      </c>
      <c r="P5" s="404">
        <v>63</v>
      </c>
      <c r="Q5" s="117">
        <v>0</v>
      </c>
    </row>
    <row r="6" spans="1:20" hidden="1" x14ac:dyDescent="0.25">
      <c r="A6" s="555"/>
      <c r="B6" s="22" t="s">
        <v>130</v>
      </c>
      <c r="C6" s="58">
        <v>50</v>
      </c>
      <c r="D6" s="50">
        <v>128.4</v>
      </c>
      <c r="E6" s="58"/>
      <c r="F6" s="58"/>
      <c r="G6" s="58"/>
      <c r="H6" s="58"/>
      <c r="I6" s="58"/>
      <c r="J6" s="555"/>
      <c r="K6" s="201" t="s">
        <v>285</v>
      </c>
      <c r="L6" s="58">
        <v>1</v>
      </c>
      <c r="M6" s="58"/>
      <c r="N6" s="58"/>
      <c r="O6" s="58"/>
      <c r="P6" s="58"/>
      <c r="Q6" s="58"/>
    </row>
    <row r="7" spans="1:20" ht="24" customHeight="1" x14ac:dyDescent="0.25">
      <c r="A7" s="530" t="s">
        <v>193</v>
      </c>
      <c r="B7" s="94" t="s">
        <v>24</v>
      </c>
      <c r="C7" s="15">
        <v>120</v>
      </c>
      <c r="D7" s="257">
        <v>120</v>
      </c>
      <c r="E7" s="117">
        <v>13.6</v>
      </c>
      <c r="F7" s="117">
        <v>13.5</v>
      </c>
      <c r="G7" s="117">
        <v>4.0999999999999996</v>
      </c>
      <c r="H7" s="117">
        <v>192</v>
      </c>
      <c r="I7" s="117">
        <v>2.2999999999999998</v>
      </c>
      <c r="J7" s="554" t="s">
        <v>418</v>
      </c>
      <c r="K7" s="94" t="s">
        <v>419</v>
      </c>
      <c r="L7" s="20">
        <v>200</v>
      </c>
      <c r="M7" s="377">
        <v>7.4</v>
      </c>
      <c r="N7" s="377">
        <v>7.48</v>
      </c>
      <c r="O7" s="377">
        <v>36.5</v>
      </c>
      <c r="P7" s="377">
        <v>243</v>
      </c>
      <c r="Q7" s="377">
        <v>1.38</v>
      </c>
      <c r="T7" s="148"/>
    </row>
    <row r="8" spans="1:20" ht="15" hidden="1" customHeight="1" x14ac:dyDescent="0.25">
      <c r="A8" s="531"/>
      <c r="B8" s="28" t="s">
        <v>242</v>
      </c>
      <c r="C8" s="23">
        <v>184</v>
      </c>
      <c r="D8" s="262">
        <v>110</v>
      </c>
      <c r="E8" s="90"/>
      <c r="F8" s="90"/>
      <c r="G8" s="90"/>
      <c r="H8" s="90"/>
      <c r="I8" s="90"/>
      <c r="J8" s="576"/>
      <c r="K8" s="93" t="s">
        <v>420</v>
      </c>
      <c r="L8" s="23">
        <v>40</v>
      </c>
      <c r="M8" s="377"/>
      <c r="N8" s="377"/>
      <c r="O8" s="377"/>
      <c r="P8" s="377"/>
      <c r="Q8" s="377"/>
    </row>
    <row r="9" spans="1:20" ht="15" hidden="1" customHeight="1" x14ac:dyDescent="0.25">
      <c r="A9" s="531"/>
      <c r="B9" s="93" t="s">
        <v>98</v>
      </c>
      <c r="C9" s="23">
        <v>9</v>
      </c>
      <c r="D9" s="77">
        <v>6</v>
      </c>
      <c r="E9" s="145"/>
      <c r="F9" s="145"/>
      <c r="G9" s="145"/>
      <c r="H9" s="145"/>
      <c r="I9" s="145"/>
      <c r="J9" s="576"/>
      <c r="K9" s="93" t="s">
        <v>4</v>
      </c>
      <c r="L9" s="23">
        <v>100</v>
      </c>
      <c r="M9" s="377"/>
      <c r="N9" s="377"/>
      <c r="O9" s="377"/>
      <c r="P9" s="377"/>
      <c r="Q9" s="377"/>
    </row>
    <row r="10" spans="1:20" ht="15" hidden="1" customHeight="1" x14ac:dyDescent="0.25">
      <c r="A10" s="531"/>
      <c r="B10" s="93" t="s">
        <v>96</v>
      </c>
      <c r="C10" s="23">
        <v>7.5</v>
      </c>
      <c r="D10" s="10">
        <v>9.3000000000000007</v>
      </c>
      <c r="E10" s="144"/>
      <c r="F10" s="144"/>
      <c r="G10" s="144"/>
      <c r="H10" s="144"/>
      <c r="I10" s="144"/>
      <c r="J10" s="576"/>
      <c r="K10" s="93" t="s">
        <v>98</v>
      </c>
      <c r="L10" s="23">
        <v>5</v>
      </c>
      <c r="M10" s="377"/>
      <c r="N10" s="377"/>
      <c r="O10" s="377"/>
      <c r="P10" s="377"/>
      <c r="Q10" s="377"/>
    </row>
    <row r="11" spans="1:20" ht="15" hidden="1" customHeight="1" x14ac:dyDescent="0.25">
      <c r="A11" s="531"/>
      <c r="B11" s="22" t="s">
        <v>147</v>
      </c>
      <c r="C11" s="23">
        <v>3.7</v>
      </c>
      <c r="D11" s="90">
        <v>3.72</v>
      </c>
      <c r="E11" s="90"/>
      <c r="F11" s="90"/>
      <c r="G11" s="90"/>
      <c r="H11" s="90"/>
      <c r="I11" s="90"/>
      <c r="J11" s="576"/>
      <c r="K11" s="93" t="s">
        <v>151</v>
      </c>
      <c r="L11" s="23">
        <v>5</v>
      </c>
      <c r="M11" s="377"/>
      <c r="N11" s="377"/>
      <c r="O11" s="377"/>
      <c r="P11" s="377"/>
      <c r="Q11" s="377"/>
    </row>
    <row r="12" spans="1:20" ht="15" hidden="1" customHeight="1" x14ac:dyDescent="0.25">
      <c r="A12" s="531"/>
      <c r="B12" s="93" t="s">
        <v>343</v>
      </c>
      <c r="C12" s="23">
        <v>1.9</v>
      </c>
      <c r="D12" s="10">
        <v>2</v>
      </c>
      <c r="E12" s="90"/>
      <c r="F12" s="90"/>
      <c r="G12" s="90"/>
      <c r="H12" s="90"/>
      <c r="I12" s="90"/>
      <c r="J12" s="629"/>
      <c r="K12" s="93"/>
      <c r="L12" s="318"/>
      <c r="M12" s="90"/>
      <c r="N12" s="90"/>
      <c r="O12" s="90"/>
      <c r="P12" s="90"/>
      <c r="Q12" s="90"/>
    </row>
    <row r="13" spans="1:20" ht="15" hidden="1" customHeight="1" x14ac:dyDescent="0.25">
      <c r="A13" s="531"/>
      <c r="B13" s="93" t="s">
        <v>159</v>
      </c>
      <c r="C13" s="23">
        <v>0.9</v>
      </c>
      <c r="D13" s="10">
        <v>0.9</v>
      </c>
      <c r="E13" s="90"/>
      <c r="F13" s="90"/>
      <c r="G13" s="90"/>
      <c r="H13" s="90"/>
      <c r="I13" s="90"/>
      <c r="J13" s="630"/>
      <c r="K13" s="93"/>
      <c r="L13" s="90"/>
      <c r="M13" s="90"/>
      <c r="N13" s="90"/>
      <c r="O13" s="90"/>
      <c r="P13" s="90"/>
      <c r="Q13" s="90"/>
    </row>
    <row r="14" spans="1:20" ht="15" hidden="1" customHeight="1" x14ac:dyDescent="0.25">
      <c r="A14" s="531"/>
      <c r="B14" s="93" t="s">
        <v>117</v>
      </c>
      <c r="C14" s="23">
        <v>5</v>
      </c>
      <c r="D14" s="10"/>
      <c r="E14" s="90"/>
      <c r="F14" s="90"/>
      <c r="G14" s="90"/>
      <c r="H14" s="90"/>
      <c r="I14" s="90"/>
      <c r="J14" s="630"/>
      <c r="K14" s="93"/>
      <c r="L14" s="90"/>
      <c r="M14" s="90"/>
      <c r="N14" s="90"/>
      <c r="O14" s="90"/>
      <c r="P14" s="90"/>
      <c r="Q14" s="90"/>
    </row>
    <row r="15" spans="1:20" ht="15" hidden="1" customHeight="1" x14ac:dyDescent="0.25">
      <c r="A15" s="531"/>
      <c r="B15" s="93" t="s">
        <v>95</v>
      </c>
      <c r="C15" s="23">
        <v>7.5</v>
      </c>
      <c r="D15" s="10">
        <v>9.9</v>
      </c>
      <c r="E15" s="90"/>
      <c r="F15" s="90"/>
      <c r="G15" s="90"/>
      <c r="H15" s="90"/>
      <c r="I15" s="90"/>
      <c r="J15" s="631"/>
      <c r="K15" s="90"/>
      <c r="L15" s="90"/>
      <c r="M15" s="90"/>
      <c r="N15" s="90"/>
      <c r="O15" s="90"/>
      <c r="P15" s="90"/>
      <c r="Q15" s="90"/>
    </row>
    <row r="16" spans="1:20" ht="24" customHeight="1" x14ac:dyDescent="0.25">
      <c r="A16" s="556" t="s">
        <v>240</v>
      </c>
      <c r="B16" s="19" t="s">
        <v>185</v>
      </c>
      <c r="C16" s="20">
        <v>150</v>
      </c>
      <c r="D16" s="9">
        <v>200</v>
      </c>
      <c r="E16" s="377">
        <v>8.5500000000000007</v>
      </c>
      <c r="F16" s="377">
        <v>7.85</v>
      </c>
      <c r="G16" s="377">
        <v>37.11</v>
      </c>
      <c r="H16" s="377">
        <v>253</v>
      </c>
      <c r="I16" s="377">
        <v>0</v>
      </c>
      <c r="J16" s="466" t="s">
        <v>166</v>
      </c>
      <c r="K16" s="54" t="s">
        <v>25</v>
      </c>
      <c r="L16" s="20">
        <v>200</v>
      </c>
      <c r="M16" s="117">
        <v>3.8</v>
      </c>
      <c r="N16" s="117">
        <v>3.5</v>
      </c>
      <c r="O16" s="117">
        <v>11.1</v>
      </c>
      <c r="P16" s="117">
        <v>90.8</v>
      </c>
      <c r="Q16" s="117">
        <v>0.3</v>
      </c>
    </row>
    <row r="17" spans="1:18" hidden="1" x14ac:dyDescent="0.25">
      <c r="A17" s="556"/>
      <c r="B17" s="22" t="s">
        <v>186</v>
      </c>
      <c r="C17" s="58">
        <v>69</v>
      </c>
      <c r="D17" s="10">
        <v>68</v>
      </c>
      <c r="E17" s="90"/>
      <c r="F17" s="90"/>
      <c r="G17" s="90"/>
      <c r="H17" s="90"/>
      <c r="I17" s="90"/>
      <c r="J17" s="466"/>
      <c r="K17" s="28" t="s">
        <v>165</v>
      </c>
      <c r="L17" s="23">
        <v>5</v>
      </c>
      <c r="M17" s="58"/>
      <c r="N17" s="58" t="s">
        <v>10</v>
      </c>
      <c r="O17" s="58"/>
      <c r="P17" s="58"/>
      <c r="Q17" s="58"/>
    </row>
    <row r="18" spans="1:18" hidden="1" x14ac:dyDescent="0.25">
      <c r="A18" s="556"/>
      <c r="B18" s="4" t="s">
        <v>5</v>
      </c>
      <c r="C18" s="58">
        <v>6.75</v>
      </c>
      <c r="D18" s="10">
        <v>9</v>
      </c>
      <c r="E18" s="90"/>
      <c r="F18" s="90"/>
      <c r="G18" s="90"/>
      <c r="H18" s="90"/>
      <c r="I18" s="90"/>
      <c r="J18" s="466"/>
      <c r="K18" s="28" t="s">
        <v>310</v>
      </c>
      <c r="L18" s="23">
        <v>100</v>
      </c>
      <c r="M18" s="58"/>
      <c r="N18" s="58"/>
      <c r="O18" s="58"/>
      <c r="P18" s="58"/>
      <c r="Q18" s="58"/>
    </row>
    <row r="19" spans="1:18" ht="26.25" hidden="1" customHeight="1" x14ac:dyDescent="0.25">
      <c r="A19" s="530" t="s">
        <v>166</v>
      </c>
      <c r="B19" s="54" t="s">
        <v>25</v>
      </c>
      <c r="C19" s="20">
        <v>200</v>
      </c>
      <c r="D19" s="20">
        <v>200</v>
      </c>
      <c r="E19" s="117">
        <v>3.8</v>
      </c>
      <c r="F19" s="117">
        <v>3.5</v>
      </c>
      <c r="G19" s="117">
        <v>11.1</v>
      </c>
      <c r="H19" s="117">
        <v>90.8</v>
      </c>
      <c r="I19" s="117">
        <v>0.3</v>
      </c>
      <c r="J19" s="466"/>
      <c r="K19" s="93" t="s">
        <v>151</v>
      </c>
      <c r="L19" s="23">
        <v>10</v>
      </c>
      <c r="M19" s="58"/>
      <c r="N19" s="58"/>
      <c r="O19" s="58"/>
      <c r="P19" s="58"/>
      <c r="Q19" s="58"/>
    </row>
    <row r="20" spans="1:18" ht="24" customHeight="1" x14ac:dyDescent="0.25">
      <c r="A20" s="531"/>
      <c r="B20" s="28" t="s">
        <v>165</v>
      </c>
      <c r="C20" s="23">
        <v>5</v>
      </c>
      <c r="D20" s="23">
        <v>1</v>
      </c>
      <c r="E20" s="58"/>
      <c r="F20" s="58" t="s">
        <v>10</v>
      </c>
      <c r="G20" s="58"/>
      <c r="H20" s="58"/>
      <c r="I20" s="58"/>
      <c r="J20" s="532" t="s">
        <v>279</v>
      </c>
      <c r="K20" s="19" t="s">
        <v>280</v>
      </c>
      <c r="L20" s="117">
        <v>185</v>
      </c>
      <c r="M20" s="117">
        <v>0.64</v>
      </c>
      <c r="N20" s="117">
        <v>0.6</v>
      </c>
      <c r="O20" s="117">
        <v>15.68</v>
      </c>
      <c r="P20" s="117">
        <v>75.2</v>
      </c>
      <c r="Q20" s="117">
        <v>16</v>
      </c>
    </row>
    <row r="21" spans="1:18" ht="16.5" hidden="1" customHeight="1" x14ac:dyDescent="0.25">
      <c r="A21" s="531"/>
      <c r="B21" s="28" t="s">
        <v>310</v>
      </c>
      <c r="C21" s="23">
        <v>100</v>
      </c>
      <c r="D21" s="23"/>
      <c r="E21" s="58"/>
      <c r="F21" s="58"/>
      <c r="G21" s="58"/>
      <c r="H21" s="58"/>
      <c r="I21" s="58"/>
      <c r="J21" s="534"/>
      <c r="K21" s="385" t="s">
        <v>251</v>
      </c>
      <c r="L21" s="23">
        <v>185</v>
      </c>
      <c r="M21" s="58"/>
      <c r="N21" s="58"/>
      <c r="O21" s="58"/>
      <c r="P21" s="58"/>
      <c r="Q21" s="58"/>
    </row>
    <row r="22" spans="1:18" ht="15" hidden="1" customHeight="1" x14ac:dyDescent="0.25">
      <c r="A22" s="535"/>
      <c r="B22" s="93" t="s">
        <v>151</v>
      </c>
      <c r="C22" s="23">
        <v>10</v>
      </c>
      <c r="D22" s="23">
        <v>15</v>
      </c>
      <c r="E22" s="58"/>
      <c r="F22" s="58"/>
      <c r="G22" s="58"/>
      <c r="H22" s="58"/>
      <c r="I22" s="58"/>
      <c r="J22" s="466"/>
      <c r="K22" s="93"/>
      <c r="L22" s="23"/>
      <c r="M22" s="58"/>
      <c r="N22" s="58"/>
      <c r="O22" s="58"/>
      <c r="P22" s="58"/>
      <c r="Q22" s="58"/>
    </row>
    <row r="23" spans="1:18" ht="24" customHeight="1" x14ac:dyDescent="0.25">
      <c r="A23" s="466" t="s">
        <v>295</v>
      </c>
      <c r="B23" s="19" t="s">
        <v>15</v>
      </c>
      <c r="C23" s="15">
        <v>40</v>
      </c>
      <c r="D23" s="20">
        <v>20</v>
      </c>
      <c r="E23" s="377">
        <v>6.08</v>
      </c>
      <c r="F23" s="377">
        <v>0.32</v>
      </c>
      <c r="G23" s="377">
        <v>39.36</v>
      </c>
      <c r="H23" s="377">
        <v>94</v>
      </c>
      <c r="I23" s="377">
        <v>0</v>
      </c>
      <c r="J23" s="466" t="s">
        <v>295</v>
      </c>
      <c r="K23" s="19" t="s">
        <v>15</v>
      </c>
      <c r="L23" s="15">
        <v>40</v>
      </c>
      <c r="M23" s="377">
        <v>6.08</v>
      </c>
      <c r="N23" s="377">
        <v>0.32</v>
      </c>
      <c r="O23" s="377">
        <v>39.36</v>
      </c>
      <c r="P23" s="377">
        <v>94</v>
      </c>
      <c r="Q23" s="377">
        <v>0</v>
      </c>
    </row>
    <row r="24" spans="1:18" ht="15.75" x14ac:dyDescent="0.25">
      <c r="A24" s="88"/>
      <c r="B24" s="386" t="s">
        <v>27</v>
      </c>
      <c r="C24" s="488"/>
      <c r="D24" s="489"/>
      <c r="E24" s="173">
        <f>SUM(E5:E23)</f>
        <v>32.690000000000005</v>
      </c>
      <c r="F24" s="173">
        <f>SUM(F5:F23)</f>
        <v>25.29</v>
      </c>
      <c r="G24" s="173">
        <f>SUM(G5:G23)</f>
        <v>93.949999999999989</v>
      </c>
      <c r="H24" s="173">
        <f>SUM(H5:H23)</f>
        <v>644.19999999999993</v>
      </c>
      <c r="I24" s="173">
        <f>SUM(I5:I23)</f>
        <v>2.7499999999999996</v>
      </c>
      <c r="J24" s="173"/>
      <c r="K24" s="173"/>
      <c r="L24" s="173"/>
      <c r="M24" s="173">
        <f>SUM(M5:M23)</f>
        <v>23.020000000000003</v>
      </c>
      <c r="N24" s="173">
        <f>SUM(N5:N23)</f>
        <v>16.5</v>
      </c>
      <c r="O24" s="173">
        <f>SUM(O5:O23)</f>
        <v>102.94</v>
      </c>
      <c r="P24" s="173">
        <f>SUM(P5:P23)</f>
        <v>566</v>
      </c>
      <c r="Q24" s="173">
        <f>SUM(Q5:Q23)</f>
        <v>17.68</v>
      </c>
    </row>
    <row r="25" spans="1:18" ht="16.5" x14ac:dyDescent="0.25">
      <c r="A25" s="600" t="s">
        <v>23</v>
      </c>
      <c r="B25" s="601"/>
      <c r="C25" s="124"/>
      <c r="D25" s="213"/>
      <c r="E25" s="226"/>
      <c r="F25" s="226"/>
      <c r="G25" s="226"/>
      <c r="H25" s="227"/>
      <c r="I25" s="198"/>
      <c r="J25" s="600" t="s">
        <v>23</v>
      </c>
      <c r="K25" s="601"/>
      <c r="L25" s="198"/>
      <c r="M25" s="201"/>
      <c r="N25" s="201"/>
      <c r="O25" s="201"/>
      <c r="P25" s="201"/>
      <c r="Q25" s="201"/>
    </row>
    <row r="26" spans="1:18" ht="25.5" customHeight="1" x14ac:dyDescent="0.25">
      <c r="A26" s="530" t="s">
        <v>399</v>
      </c>
      <c r="B26" s="514" t="s">
        <v>400</v>
      </c>
      <c r="C26" s="515">
        <v>60</v>
      </c>
      <c r="D26" s="62">
        <v>120</v>
      </c>
      <c r="E26" s="378">
        <v>0.4</v>
      </c>
      <c r="F26" s="378">
        <v>3.64</v>
      </c>
      <c r="G26" s="378">
        <v>3.8</v>
      </c>
      <c r="H26" s="378">
        <v>49.7</v>
      </c>
      <c r="I26" s="378">
        <v>5.5</v>
      </c>
      <c r="J26" s="530" t="s">
        <v>399</v>
      </c>
      <c r="K26" s="514" t="s">
        <v>400</v>
      </c>
      <c r="L26" s="515">
        <v>100</v>
      </c>
      <c r="M26" s="516">
        <v>0.66</v>
      </c>
      <c r="N26" s="516">
        <v>6.06</v>
      </c>
      <c r="O26" s="516">
        <v>6.36</v>
      </c>
      <c r="P26" s="516">
        <v>82.8</v>
      </c>
      <c r="Q26" s="516">
        <v>9.24</v>
      </c>
    </row>
    <row r="27" spans="1:18" hidden="1" x14ac:dyDescent="0.25">
      <c r="A27" s="535"/>
      <c r="B27" s="22" t="s">
        <v>401</v>
      </c>
      <c r="C27" s="47">
        <v>60</v>
      </c>
      <c r="D27" s="23">
        <v>82.08</v>
      </c>
      <c r="E27" s="58"/>
      <c r="F27" s="58"/>
      <c r="G27" s="58"/>
      <c r="H27" s="58"/>
      <c r="I27" s="58"/>
      <c r="J27" s="535"/>
      <c r="K27" s="22" t="s">
        <v>401</v>
      </c>
      <c r="L27" s="47">
        <v>100</v>
      </c>
      <c r="M27" s="58"/>
      <c r="N27" s="58"/>
      <c r="O27" s="58"/>
      <c r="P27" s="58"/>
      <c r="Q27" s="58"/>
    </row>
    <row r="28" spans="1:18" ht="36.75" customHeight="1" x14ac:dyDescent="0.25">
      <c r="A28" s="530" t="s">
        <v>184</v>
      </c>
      <c r="B28" s="19" t="s">
        <v>20</v>
      </c>
      <c r="C28" s="29">
        <v>200</v>
      </c>
      <c r="D28" s="20">
        <v>300</v>
      </c>
      <c r="E28" s="377">
        <v>1.4</v>
      </c>
      <c r="F28" s="377">
        <v>3.98</v>
      </c>
      <c r="G28" s="377">
        <v>6.22</v>
      </c>
      <c r="H28" s="377">
        <v>66.400000000000006</v>
      </c>
      <c r="I28" s="377">
        <v>14.78</v>
      </c>
      <c r="J28" s="530" t="s">
        <v>184</v>
      </c>
      <c r="K28" s="19" t="s">
        <v>20</v>
      </c>
      <c r="L28" s="29">
        <v>250</v>
      </c>
      <c r="M28" s="377">
        <v>1.75</v>
      </c>
      <c r="N28" s="377">
        <v>4.97</v>
      </c>
      <c r="O28" s="377">
        <v>7.77</v>
      </c>
      <c r="P28" s="377">
        <v>83</v>
      </c>
      <c r="Q28" s="377">
        <v>18.47</v>
      </c>
      <c r="R28" s="32"/>
    </row>
    <row r="29" spans="1:18" hidden="1" x14ac:dyDescent="0.25">
      <c r="A29" s="531"/>
      <c r="B29" s="28" t="s">
        <v>146</v>
      </c>
      <c r="C29" s="23">
        <v>40</v>
      </c>
      <c r="D29" s="23">
        <v>20</v>
      </c>
      <c r="E29" s="58"/>
      <c r="F29" s="58"/>
      <c r="G29" s="58"/>
      <c r="H29" s="58"/>
      <c r="I29" s="58"/>
      <c r="J29" s="531"/>
      <c r="K29" s="28" t="s">
        <v>146</v>
      </c>
      <c r="L29" s="23">
        <v>50</v>
      </c>
      <c r="M29" s="58"/>
      <c r="N29" s="58"/>
      <c r="O29" s="58"/>
      <c r="P29" s="58"/>
      <c r="Q29" s="58"/>
      <c r="R29" s="32"/>
    </row>
    <row r="30" spans="1:18" hidden="1" x14ac:dyDescent="0.25">
      <c r="A30" s="531"/>
      <c r="B30" s="28" t="s">
        <v>110</v>
      </c>
      <c r="C30" s="23">
        <v>24</v>
      </c>
      <c r="D30" s="23">
        <v>14.4</v>
      </c>
      <c r="E30" s="58"/>
      <c r="F30" s="58"/>
      <c r="G30" s="58"/>
      <c r="H30" s="58"/>
      <c r="I30" s="58"/>
      <c r="J30" s="531"/>
      <c r="K30" s="28" t="s">
        <v>110</v>
      </c>
      <c r="L30" s="23">
        <v>30</v>
      </c>
      <c r="M30" s="58"/>
      <c r="N30" s="58"/>
      <c r="O30" s="58"/>
      <c r="P30" s="58"/>
      <c r="Q30" s="58"/>
      <c r="R30" s="32"/>
    </row>
    <row r="31" spans="1:18" hidden="1" x14ac:dyDescent="0.25">
      <c r="A31" s="531"/>
      <c r="B31" s="28" t="s">
        <v>95</v>
      </c>
      <c r="C31" s="23">
        <v>10</v>
      </c>
      <c r="D31" s="23">
        <v>15.96</v>
      </c>
      <c r="E31" s="58"/>
      <c r="F31" s="58"/>
      <c r="G31" s="58"/>
      <c r="H31" s="58"/>
      <c r="I31" s="58"/>
      <c r="J31" s="531"/>
      <c r="K31" s="28" t="s">
        <v>95</v>
      </c>
      <c r="L31" s="23">
        <v>12.5</v>
      </c>
      <c r="M31" s="58"/>
      <c r="N31" s="58"/>
      <c r="O31" s="58"/>
      <c r="P31" s="58"/>
      <c r="Q31" s="58"/>
      <c r="R31" s="32"/>
    </row>
    <row r="32" spans="1:18" hidden="1" x14ac:dyDescent="0.25">
      <c r="A32" s="531"/>
      <c r="B32" s="22" t="s">
        <v>96</v>
      </c>
      <c r="C32" s="23">
        <v>8</v>
      </c>
      <c r="D32" s="23">
        <v>140.30000000000001</v>
      </c>
      <c r="E32" s="58"/>
      <c r="F32" s="58"/>
      <c r="G32" s="58"/>
      <c r="H32" s="58"/>
      <c r="I32" s="58"/>
      <c r="J32" s="531"/>
      <c r="K32" s="22" t="s">
        <v>96</v>
      </c>
      <c r="L32" s="23">
        <v>10</v>
      </c>
      <c r="M32" s="58"/>
      <c r="N32" s="58"/>
      <c r="O32" s="58"/>
      <c r="P32" s="58"/>
      <c r="Q32" s="58"/>
      <c r="R32" s="32"/>
    </row>
    <row r="33" spans="1:18" hidden="1" x14ac:dyDescent="0.25">
      <c r="A33" s="531"/>
      <c r="B33" s="22" t="s">
        <v>16</v>
      </c>
      <c r="C33" s="263">
        <v>0.8</v>
      </c>
      <c r="D33" s="23">
        <f>C33*D31/C31</f>
        <v>1.2768000000000002</v>
      </c>
      <c r="E33" s="58"/>
      <c r="F33" s="58"/>
      <c r="G33" s="58"/>
      <c r="H33" s="58"/>
      <c r="I33" s="58"/>
      <c r="J33" s="531"/>
      <c r="K33" s="22" t="s">
        <v>16</v>
      </c>
      <c r="L33" s="467">
        <v>1</v>
      </c>
      <c r="M33" s="58"/>
      <c r="N33" s="58"/>
      <c r="O33" s="58"/>
      <c r="P33" s="58"/>
      <c r="Q33" s="58"/>
      <c r="R33" s="32"/>
    </row>
    <row r="34" spans="1:18" hidden="1" x14ac:dyDescent="0.25">
      <c r="A34" s="531"/>
      <c r="B34" s="22" t="s">
        <v>9</v>
      </c>
      <c r="C34" s="263">
        <v>4</v>
      </c>
      <c r="D34" s="23">
        <v>3</v>
      </c>
      <c r="E34" s="58"/>
      <c r="F34" s="58"/>
      <c r="G34" s="58"/>
      <c r="H34" s="58"/>
      <c r="I34" s="58"/>
      <c r="J34" s="531"/>
      <c r="K34" s="22" t="s">
        <v>9</v>
      </c>
      <c r="L34" s="467">
        <v>5</v>
      </c>
      <c r="M34" s="58"/>
      <c r="N34" s="58"/>
      <c r="O34" s="58"/>
      <c r="P34" s="58"/>
      <c r="Q34" s="58"/>
      <c r="R34" s="32"/>
    </row>
    <row r="35" spans="1:18" ht="21.95" customHeight="1" x14ac:dyDescent="0.25">
      <c r="A35" s="530" t="s">
        <v>411</v>
      </c>
      <c r="B35" s="19" t="s">
        <v>252</v>
      </c>
      <c r="C35" s="15">
        <v>230</v>
      </c>
      <c r="D35" s="15" t="s">
        <v>119</v>
      </c>
      <c r="E35" s="377">
        <v>17</v>
      </c>
      <c r="F35" s="377">
        <v>17.399999999999999</v>
      </c>
      <c r="G35" s="377">
        <v>41</v>
      </c>
      <c r="H35" s="377">
        <v>392</v>
      </c>
      <c r="I35" s="377">
        <v>1.3</v>
      </c>
      <c r="J35" s="530" t="s">
        <v>411</v>
      </c>
      <c r="K35" s="19" t="s">
        <v>252</v>
      </c>
      <c r="L35" s="15">
        <v>280</v>
      </c>
      <c r="M35" s="377">
        <v>21</v>
      </c>
      <c r="N35" s="377">
        <v>21.2</v>
      </c>
      <c r="O35" s="377">
        <v>50</v>
      </c>
      <c r="P35" s="377">
        <v>478</v>
      </c>
      <c r="Q35" s="377">
        <v>1.7</v>
      </c>
    </row>
    <row r="36" spans="1:18" ht="15" hidden="1" customHeight="1" x14ac:dyDescent="0.25">
      <c r="A36" s="531"/>
      <c r="B36" s="22" t="s">
        <v>412</v>
      </c>
      <c r="C36" s="47">
        <v>101.9</v>
      </c>
      <c r="D36" s="23">
        <v>100</v>
      </c>
      <c r="E36" s="58"/>
      <c r="F36" s="58"/>
      <c r="G36" s="58"/>
      <c r="H36" s="58"/>
      <c r="I36" s="58"/>
      <c r="J36" s="531"/>
      <c r="K36" s="22" t="s">
        <v>412</v>
      </c>
      <c r="L36" s="47">
        <v>124</v>
      </c>
      <c r="M36" s="58"/>
      <c r="N36" s="58"/>
      <c r="O36" s="58"/>
      <c r="P36" s="58"/>
      <c r="Q36" s="58"/>
    </row>
    <row r="37" spans="1:18" ht="15" hidden="1" customHeight="1" x14ac:dyDescent="0.25">
      <c r="A37" s="531"/>
      <c r="B37" s="22" t="s">
        <v>94</v>
      </c>
      <c r="C37" s="47">
        <v>12.04</v>
      </c>
      <c r="D37" s="23"/>
      <c r="E37" s="58"/>
      <c r="F37" s="58"/>
      <c r="G37" s="58"/>
      <c r="H37" s="58"/>
      <c r="I37" s="58"/>
      <c r="J37" s="531"/>
      <c r="K37" s="22" t="s">
        <v>94</v>
      </c>
      <c r="L37" s="47">
        <v>14.66</v>
      </c>
      <c r="M37" s="58"/>
      <c r="N37" s="58"/>
      <c r="O37" s="58"/>
      <c r="P37" s="58"/>
      <c r="Q37" s="58"/>
    </row>
    <row r="38" spans="1:18" ht="15" hidden="1" customHeight="1" x14ac:dyDescent="0.25">
      <c r="A38" s="531"/>
      <c r="B38" s="22" t="s">
        <v>96</v>
      </c>
      <c r="C38" s="47">
        <v>12.04</v>
      </c>
      <c r="D38" s="23"/>
      <c r="E38" s="58"/>
      <c r="F38" s="58"/>
      <c r="G38" s="58"/>
      <c r="H38" s="58"/>
      <c r="I38" s="58"/>
      <c r="J38" s="531"/>
      <c r="K38" s="22" t="s">
        <v>96</v>
      </c>
      <c r="L38" s="47">
        <v>14.66</v>
      </c>
      <c r="M38" s="58"/>
      <c r="N38" s="58"/>
      <c r="O38" s="58"/>
      <c r="P38" s="58"/>
      <c r="Q38" s="58"/>
    </row>
    <row r="39" spans="1:18" ht="15" hidden="1" customHeight="1" x14ac:dyDescent="0.25">
      <c r="A39" s="531"/>
      <c r="B39" s="22" t="s">
        <v>95</v>
      </c>
      <c r="C39" s="47">
        <v>12</v>
      </c>
      <c r="D39" s="23"/>
      <c r="E39" s="58"/>
      <c r="F39" s="58"/>
      <c r="G39" s="58"/>
      <c r="H39" s="58"/>
      <c r="I39" s="58"/>
      <c r="J39" s="531"/>
      <c r="K39" s="22" t="s">
        <v>95</v>
      </c>
      <c r="L39" s="47">
        <v>14.66</v>
      </c>
      <c r="M39" s="58"/>
      <c r="N39" s="58"/>
      <c r="O39" s="58"/>
      <c r="P39" s="58"/>
      <c r="Q39" s="58"/>
    </row>
    <row r="40" spans="1:18" ht="15" hidden="1" customHeight="1" x14ac:dyDescent="0.25">
      <c r="A40" s="531"/>
      <c r="B40" s="22" t="s">
        <v>145</v>
      </c>
      <c r="C40" s="47">
        <v>53.66</v>
      </c>
      <c r="D40" s="23">
        <v>8</v>
      </c>
      <c r="E40" s="58"/>
      <c r="F40" s="58"/>
      <c r="G40" s="58"/>
      <c r="H40" s="58"/>
      <c r="I40" s="58"/>
      <c r="J40" s="531"/>
      <c r="K40" s="22" t="s">
        <v>145</v>
      </c>
      <c r="L40" s="47">
        <v>65.33</v>
      </c>
      <c r="M40" s="58"/>
      <c r="N40" s="58"/>
      <c r="O40" s="58"/>
      <c r="P40" s="58"/>
      <c r="Q40" s="58"/>
    </row>
    <row r="41" spans="1:18" ht="21.95" customHeight="1" x14ac:dyDescent="0.25">
      <c r="A41" s="530" t="s">
        <v>413</v>
      </c>
      <c r="B41" s="272" t="s">
        <v>272</v>
      </c>
      <c r="C41" s="20">
        <v>200</v>
      </c>
      <c r="D41" s="9">
        <v>200</v>
      </c>
      <c r="E41" s="117">
        <v>0.2</v>
      </c>
      <c r="F41" s="117">
        <v>0.1</v>
      </c>
      <c r="G41" s="117">
        <v>12.5</v>
      </c>
      <c r="H41" s="117">
        <v>51.6</v>
      </c>
      <c r="I41" s="117">
        <v>0.9</v>
      </c>
      <c r="J41" s="530" t="s">
        <v>413</v>
      </c>
      <c r="K41" s="272" t="s">
        <v>272</v>
      </c>
      <c r="L41" s="20">
        <v>200</v>
      </c>
      <c r="M41" s="117">
        <v>0.2</v>
      </c>
      <c r="N41" s="117">
        <v>0.1</v>
      </c>
      <c r="O41" s="117">
        <v>12.5</v>
      </c>
      <c r="P41" s="117">
        <v>51.6</v>
      </c>
      <c r="Q41" s="117">
        <v>0.9</v>
      </c>
    </row>
    <row r="42" spans="1:18" ht="21.95" hidden="1" customHeight="1" x14ac:dyDescent="0.25">
      <c r="A42" s="531"/>
      <c r="B42" s="201" t="s">
        <v>187</v>
      </c>
      <c r="C42" s="159">
        <v>20</v>
      </c>
      <c r="D42" s="9"/>
      <c r="E42" s="379"/>
      <c r="F42" s="379"/>
      <c r="G42" s="379"/>
      <c r="H42" s="379"/>
      <c r="I42" s="379"/>
      <c r="J42" s="531"/>
      <c r="K42" s="201" t="s">
        <v>187</v>
      </c>
      <c r="L42" s="159">
        <v>20</v>
      </c>
      <c r="M42" s="379"/>
      <c r="N42" s="379"/>
      <c r="O42" s="379"/>
      <c r="P42" s="379"/>
      <c r="Q42" s="379"/>
    </row>
    <row r="43" spans="1:18" ht="15" hidden="1" customHeight="1" x14ac:dyDescent="0.25">
      <c r="A43" s="531"/>
      <c r="B43" s="201" t="s">
        <v>151</v>
      </c>
      <c r="C43" s="159">
        <v>6</v>
      </c>
      <c r="D43" s="10">
        <v>20</v>
      </c>
      <c r="E43" s="90"/>
      <c r="F43" s="90"/>
      <c r="G43" s="90"/>
      <c r="H43" s="90"/>
      <c r="I43" s="90"/>
      <c r="J43" s="531"/>
      <c r="K43" s="201" t="s">
        <v>151</v>
      </c>
      <c r="L43" s="159">
        <v>6</v>
      </c>
      <c r="M43" s="90"/>
      <c r="N43" s="90"/>
      <c r="O43" s="90"/>
      <c r="P43" s="90"/>
      <c r="Q43" s="90"/>
    </row>
    <row r="44" spans="1:18" ht="15" hidden="1" customHeight="1" x14ac:dyDescent="0.25">
      <c r="A44" s="535"/>
      <c r="B44" s="198" t="s">
        <v>188</v>
      </c>
      <c r="C44" s="159">
        <v>10</v>
      </c>
      <c r="D44" s="10">
        <v>6</v>
      </c>
      <c r="E44" s="90"/>
      <c r="F44" s="90"/>
      <c r="G44" s="90"/>
      <c r="H44" s="90"/>
      <c r="I44" s="90"/>
      <c r="J44" s="535"/>
      <c r="K44" s="198" t="s">
        <v>188</v>
      </c>
      <c r="L44" s="159">
        <v>10</v>
      </c>
      <c r="M44" s="90"/>
      <c r="N44" s="90"/>
      <c r="O44" s="90"/>
      <c r="P44" s="90"/>
      <c r="Q44" s="90"/>
    </row>
    <row r="45" spans="1:18" ht="24" customHeight="1" x14ac:dyDescent="0.25">
      <c r="A45" s="466" t="s">
        <v>295</v>
      </c>
      <c r="B45" s="19" t="s">
        <v>15</v>
      </c>
      <c r="C45" s="20">
        <v>70</v>
      </c>
      <c r="D45" s="20">
        <v>70</v>
      </c>
      <c r="E45" s="377">
        <v>2.94</v>
      </c>
      <c r="F45" s="377">
        <v>0.42</v>
      </c>
      <c r="G45" s="377">
        <v>20.58</v>
      </c>
      <c r="H45" s="377">
        <v>123</v>
      </c>
      <c r="I45" s="377">
        <v>0</v>
      </c>
      <c r="J45" s="466" t="s">
        <v>295</v>
      </c>
      <c r="K45" s="19" t="s">
        <v>15</v>
      </c>
      <c r="L45" s="20">
        <v>70</v>
      </c>
      <c r="M45" s="377">
        <v>2.94</v>
      </c>
      <c r="N45" s="377">
        <v>0.42</v>
      </c>
      <c r="O45" s="377">
        <v>20.58</v>
      </c>
      <c r="P45" s="377">
        <v>123</v>
      </c>
      <c r="Q45" s="377">
        <v>0</v>
      </c>
    </row>
    <row r="46" spans="1:18" ht="24" customHeight="1" x14ac:dyDescent="0.25">
      <c r="A46" s="466" t="s">
        <v>296</v>
      </c>
      <c r="B46" s="19" t="s">
        <v>7</v>
      </c>
      <c r="C46" s="15">
        <v>60</v>
      </c>
      <c r="D46" s="20">
        <v>40</v>
      </c>
      <c r="E46" s="377">
        <f>4.6*D46/100</f>
        <v>1.84</v>
      </c>
      <c r="F46" s="377">
        <f>1.2*D46/100</f>
        <v>0.48</v>
      </c>
      <c r="G46" s="377">
        <f>33.4*D46/100</f>
        <v>13.36</v>
      </c>
      <c r="H46" s="377">
        <f>174*D46/100</f>
        <v>69.599999999999994</v>
      </c>
      <c r="I46" s="377">
        <v>0</v>
      </c>
      <c r="J46" s="466" t="s">
        <v>296</v>
      </c>
      <c r="K46" s="19" t="s">
        <v>7</v>
      </c>
      <c r="L46" s="15">
        <v>60</v>
      </c>
      <c r="M46" s="377">
        <v>1.84</v>
      </c>
      <c r="N46" s="377">
        <v>0.48</v>
      </c>
      <c r="O46" s="377">
        <v>13.36</v>
      </c>
      <c r="P46" s="377">
        <v>69.900000000000006</v>
      </c>
      <c r="Q46" s="377">
        <v>0</v>
      </c>
    </row>
    <row r="47" spans="1:18" ht="15" customHeight="1" x14ac:dyDescent="0.25">
      <c r="A47" s="88"/>
      <c r="B47" s="386" t="s">
        <v>27</v>
      </c>
      <c r="C47" s="461"/>
      <c r="D47" s="469"/>
      <c r="E47" s="173">
        <f t="shared" ref="E47:Q47" si="0">SUM(E26:E46)</f>
        <v>23.78</v>
      </c>
      <c r="F47" s="173">
        <f t="shared" si="0"/>
        <v>26.020000000000003</v>
      </c>
      <c r="G47" s="173">
        <f t="shared" si="0"/>
        <v>97.46</v>
      </c>
      <c r="H47" s="470">
        <f t="shared" si="0"/>
        <v>752.30000000000007</v>
      </c>
      <c r="I47" s="173">
        <f t="shared" si="0"/>
        <v>22.48</v>
      </c>
      <c r="J47" s="173"/>
      <c r="K47" s="173"/>
      <c r="L47" s="173"/>
      <c r="M47" s="173">
        <f t="shared" si="0"/>
        <v>28.39</v>
      </c>
      <c r="N47" s="173">
        <f t="shared" si="0"/>
        <v>33.229999999999997</v>
      </c>
      <c r="O47" s="173">
        <f t="shared" si="0"/>
        <v>110.57</v>
      </c>
      <c r="P47" s="470">
        <f t="shared" si="0"/>
        <v>888.3</v>
      </c>
      <c r="Q47" s="173">
        <f t="shared" si="0"/>
        <v>30.31</v>
      </c>
    </row>
    <row r="48" spans="1:18" ht="15" customHeight="1" x14ac:dyDescent="0.25">
      <c r="A48" s="587" t="s">
        <v>11</v>
      </c>
      <c r="B48" s="623"/>
      <c r="C48" s="126"/>
      <c r="D48" s="17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</row>
    <row r="49" spans="1:17" ht="38.25" hidden="1" customHeight="1" x14ac:dyDescent="0.25">
      <c r="A49" s="530" t="s">
        <v>417</v>
      </c>
      <c r="B49" s="94" t="s">
        <v>414</v>
      </c>
      <c r="C49" s="452" t="s">
        <v>415</v>
      </c>
      <c r="D49" s="20" t="s">
        <v>114</v>
      </c>
      <c r="E49" s="377">
        <v>5.4</v>
      </c>
      <c r="F49" s="377">
        <v>15.8</v>
      </c>
      <c r="G49" s="377">
        <v>57.2</v>
      </c>
      <c r="H49" s="377">
        <v>392</v>
      </c>
      <c r="I49" s="117">
        <v>0</v>
      </c>
      <c r="J49" s="58"/>
      <c r="K49" s="58"/>
      <c r="L49" s="58"/>
      <c r="M49" s="58"/>
      <c r="N49" s="58"/>
      <c r="O49" s="58"/>
      <c r="P49" s="58"/>
      <c r="Q49" s="58"/>
    </row>
    <row r="50" spans="1:17" ht="15" hidden="1" customHeight="1" x14ac:dyDescent="0.25">
      <c r="A50" s="531"/>
      <c r="B50" s="93" t="s">
        <v>343</v>
      </c>
      <c r="C50" s="23">
        <v>40.799999999999997</v>
      </c>
      <c r="D50" s="23">
        <v>181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</row>
    <row r="51" spans="1:17" hidden="1" x14ac:dyDescent="0.25">
      <c r="A51" s="531"/>
      <c r="B51" s="93" t="s">
        <v>151</v>
      </c>
      <c r="C51" s="23">
        <v>18</v>
      </c>
      <c r="D51" s="23">
        <v>13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</row>
    <row r="52" spans="1:17" hidden="1" x14ac:dyDescent="0.25">
      <c r="A52" s="531"/>
      <c r="B52" s="93" t="s">
        <v>98</v>
      </c>
      <c r="C52" s="23">
        <v>18</v>
      </c>
      <c r="D52" s="23">
        <v>15</v>
      </c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</row>
    <row r="53" spans="1:17" hidden="1" x14ac:dyDescent="0.25">
      <c r="A53" s="531"/>
      <c r="B53" s="22" t="s">
        <v>416</v>
      </c>
      <c r="C53" s="47">
        <v>0.5</v>
      </c>
      <c r="D53" s="23">
        <v>7</v>
      </c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</row>
    <row r="54" spans="1:17" hidden="1" x14ac:dyDescent="0.25">
      <c r="A54" s="531"/>
      <c r="B54" s="93" t="s">
        <v>126</v>
      </c>
      <c r="C54" s="58">
        <v>0.06</v>
      </c>
      <c r="D54" s="23">
        <v>33</v>
      </c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</row>
    <row r="55" spans="1:17" ht="14.25" hidden="1" customHeight="1" x14ac:dyDescent="0.25">
      <c r="A55" s="531"/>
      <c r="B55" s="93" t="s">
        <v>100</v>
      </c>
      <c r="C55" s="23">
        <v>20</v>
      </c>
      <c r="D55" s="23">
        <v>5.2</v>
      </c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1:17" ht="21.95" hidden="1" customHeight="1" x14ac:dyDescent="0.25">
      <c r="A56" s="532" t="s">
        <v>149</v>
      </c>
      <c r="B56" s="19" t="s">
        <v>85</v>
      </c>
      <c r="C56" s="9">
        <v>200</v>
      </c>
      <c r="D56" s="9"/>
      <c r="E56" s="379">
        <v>0.5</v>
      </c>
      <c r="F56" s="379">
        <v>0</v>
      </c>
      <c r="G56" s="379">
        <v>27</v>
      </c>
      <c r="H56" s="379">
        <v>110.2</v>
      </c>
      <c r="I56" s="379">
        <v>0</v>
      </c>
      <c r="J56" s="58"/>
      <c r="K56" s="58"/>
      <c r="L56" s="58"/>
      <c r="M56" s="58"/>
      <c r="N56" s="58"/>
      <c r="O56" s="58"/>
      <c r="P56" s="58"/>
      <c r="Q56" s="58"/>
    </row>
    <row r="57" spans="1:17" ht="15" hidden="1" customHeight="1" x14ac:dyDescent="0.25">
      <c r="A57" s="533"/>
      <c r="B57" s="22" t="s">
        <v>150</v>
      </c>
      <c r="C57" s="77">
        <v>32</v>
      </c>
      <c r="D57" s="9"/>
      <c r="E57" s="90"/>
      <c r="F57" s="90"/>
      <c r="G57" s="90"/>
      <c r="H57" s="90"/>
      <c r="I57" s="90"/>
      <c r="J57" s="58"/>
      <c r="K57" s="58"/>
      <c r="L57" s="58"/>
      <c r="M57" s="58"/>
      <c r="N57" s="58"/>
      <c r="O57" s="58"/>
      <c r="P57" s="58"/>
      <c r="Q57" s="58"/>
    </row>
    <row r="58" spans="1:17" ht="15" hidden="1" customHeight="1" x14ac:dyDescent="0.25">
      <c r="A58" s="533"/>
      <c r="B58" s="4" t="s">
        <v>151</v>
      </c>
      <c r="C58" s="10">
        <v>10</v>
      </c>
      <c r="D58" s="10"/>
      <c r="E58" s="90"/>
      <c r="F58" s="90"/>
      <c r="G58" s="90"/>
      <c r="H58" s="90"/>
      <c r="I58" s="90"/>
      <c r="J58" s="58"/>
      <c r="K58" s="58"/>
      <c r="L58" s="58"/>
      <c r="M58" s="58"/>
      <c r="N58" s="58"/>
      <c r="O58" s="58"/>
      <c r="P58" s="58"/>
      <c r="Q58" s="58"/>
    </row>
    <row r="59" spans="1:17" ht="15" hidden="1" customHeight="1" x14ac:dyDescent="0.25">
      <c r="A59" s="534"/>
      <c r="B59" s="4" t="s">
        <v>112</v>
      </c>
      <c r="C59" s="10">
        <v>1</v>
      </c>
      <c r="D59" s="10"/>
      <c r="E59" s="90"/>
      <c r="F59" s="90"/>
      <c r="G59" s="90"/>
      <c r="H59" s="90"/>
      <c r="I59" s="90"/>
      <c r="J59" s="58"/>
      <c r="K59" s="58"/>
      <c r="L59" s="58"/>
      <c r="M59" s="58"/>
      <c r="N59" s="58"/>
      <c r="O59" s="58"/>
      <c r="P59" s="58"/>
      <c r="Q59" s="58"/>
    </row>
    <row r="60" spans="1:17" ht="13.5" hidden="1" customHeight="1" x14ac:dyDescent="0.25">
      <c r="A60" s="88"/>
      <c r="B60" s="386" t="s">
        <v>27</v>
      </c>
      <c r="C60" s="461"/>
      <c r="D60" s="469"/>
      <c r="E60" s="173">
        <v>5.9</v>
      </c>
      <c r="F60" s="173">
        <v>15.8</v>
      </c>
      <c r="G60" s="173">
        <f>SUM(G56:G56)</f>
        <v>27</v>
      </c>
      <c r="H60" s="470">
        <f>SUM(H49:H59)</f>
        <v>502.2</v>
      </c>
      <c r="I60" s="173">
        <f>SUM(I56:I56)</f>
        <v>0</v>
      </c>
      <c r="J60" s="179"/>
      <c r="K60" s="179"/>
      <c r="L60" s="179"/>
      <c r="M60" s="179">
        <f>SUM(M56:M56)</f>
        <v>0</v>
      </c>
      <c r="N60" s="179">
        <f>SUM(N56:N56)</f>
        <v>0</v>
      </c>
      <c r="O60" s="179">
        <f>SUM(O56:O56)</f>
        <v>0</v>
      </c>
      <c r="P60" s="179">
        <f>SUM(P56:P56)</f>
        <v>0</v>
      </c>
      <c r="Q60" s="179">
        <f>SUM(Q56:Q56)</f>
        <v>0</v>
      </c>
    </row>
    <row r="61" spans="1:17" hidden="1" x14ac:dyDescent="0.25">
      <c r="A61" s="589"/>
      <c r="B61" s="591"/>
      <c r="C61" s="126"/>
      <c r="D61" s="212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</row>
    <row r="62" spans="1:17" hidden="1" x14ac:dyDescent="0.25">
      <c r="A62" s="530"/>
      <c r="B62" s="19"/>
      <c r="C62" s="20"/>
      <c r="D62" s="20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</row>
    <row r="63" spans="1:17" hidden="1" x14ac:dyDescent="0.25">
      <c r="A63" s="535"/>
      <c r="B63" s="22"/>
      <c r="C63" s="23"/>
      <c r="D63" s="23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1:17" hidden="1" x14ac:dyDescent="0.25">
      <c r="A64" s="530"/>
      <c r="B64" s="19"/>
      <c r="C64" s="15"/>
      <c r="D64" s="29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17" hidden="1" x14ac:dyDescent="0.25">
      <c r="A65" s="531"/>
      <c r="B65" s="26"/>
      <c r="C65" s="91"/>
      <c r="D65" s="2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181"/>
    </row>
    <row r="66" spans="1:17" ht="15.75" hidden="1" customHeight="1" x14ac:dyDescent="0.25">
      <c r="A66" s="531"/>
      <c r="B66" s="22"/>
      <c r="C66" s="47"/>
      <c r="D66" s="27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</row>
    <row r="67" spans="1:17" ht="15.75" hidden="1" customHeight="1" x14ac:dyDescent="0.25">
      <c r="A67" s="531"/>
      <c r="B67" s="22"/>
      <c r="C67" s="47"/>
      <c r="D67" s="27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17" ht="15.75" hidden="1" customHeight="1" x14ac:dyDescent="0.25">
      <c r="A68" s="531"/>
      <c r="B68" s="22"/>
      <c r="C68" s="47"/>
      <c r="D68" s="27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17" ht="15.75" hidden="1" customHeight="1" x14ac:dyDescent="0.25">
      <c r="A69" s="531"/>
      <c r="B69" s="22"/>
      <c r="C69" s="91"/>
      <c r="D69" s="2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</row>
    <row r="70" spans="1:17" ht="15.75" hidden="1" customHeight="1" x14ac:dyDescent="0.25">
      <c r="A70" s="531"/>
      <c r="B70" s="22"/>
      <c r="C70" s="91"/>
      <c r="D70" s="27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1:17" ht="15.75" hidden="1" customHeight="1" x14ac:dyDescent="0.25">
      <c r="A71" s="531"/>
      <c r="B71" s="22"/>
      <c r="C71" s="91"/>
      <c r="D71" s="27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</row>
    <row r="72" spans="1:17" ht="2.25" hidden="1" customHeight="1" x14ac:dyDescent="0.25">
      <c r="A72" s="531"/>
      <c r="B72" s="22"/>
      <c r="C72" s="91"/>
      <c r="D72" s="27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</row>
    <row r="73" spans="1:17" ht="15.75" hidden="1" customHeight="1" x14ac:dyDescent="0.25">
      <c r="A73" s="531"/>
      <c r="B73" s="22"/>
      <c r="C73" s="91"/>
      <c r="D73" s="27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</row>
    <row r="74" spans="1:17" ht="23.25" hidden="1" customHeight="1" x14ac:dyDescent="0.25">
      <c r="A74" s="531"/>
      <c r="B74" s="22"/>
      <c r="C74" s="70"/>
      <c r="D74" s="59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</row>
    <row r="75" spans="1:17" ht="23.25" hidden="1" customHeight="1" x14ac:dyDescent="0.25">
      <c r="A75" s="531"/>
      <c r="B75" s="22"/>
      <c r="C75" s="70"/>
      <c r="D75" s="59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</row>
    <row r="76" spans="1:17" ht="15.75" hidden="1" customHeight="1" x14ac:dyDescent="0.25">
      <c r="A76" s="531"/>
      <c r="B76" s="22"/>
      <c r="C76" s="91"/>
      <c r="D76" s="27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</row>
    <row r="77" spans="1:17" ht="13.5" hidden="1" customHeight="1" x14ac:dyDescent="0.25">
      <c r="A77" s="530"/>
      <c r="B77" s="101"/>
      <c r="C77" s="20"/>
      <c r="D77" s="20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</row>
    <row r="78" spans="1:17" ht="15.75" hidden="1" customHeight="1" x14ac:dyDescent="0.25">
      <c r="A78" s="531"/>
      <c r="B78" s="93"/>
      <c r="C78" s="23"/>
      <c r="D78" s="23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</row>
    <row r="79" spans="1:17" ht="15.75" hidden="1" customHeight="1" x14ac:dyDescent="0.25">
      <c r="A79" s="531"/>
      <c r="B79" s="93"/>
      <c r="C79" s="23"/>
      <c r="D79" s="23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</row>
    <row r="80" spans="1:17" ht="23.25" hidden="1" customHeight="1" x14ac:dyDescent="0.25">
      <c r="A80" s="146"/>
      <c r="B80" s="19"/>
      <c r="C80" s="29"/>
      <c r="D80" s="29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</row>
    <row r="81" spans="1:18" ht="27.75" hidden="1" customHeight="1" x14ac:dyDescent="0.25">
      <c r="A81" s="57"/>
      <c r="B81" s="19"/>
      <c r="C81" s="15"/>
      <c r="D81" s="20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32"/>
    </row>
    <row r="82" spans="1:18" ht="27" hidden="1" customHeight="1" x14ac:dyDescent="0.25">
      <c r="A82" s="57"/>
      <c r="B82" s="19"/>
      <c r="C82" s="15"/>
      <c r="D82" s="20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32"/>
    </row>
    <row r="83" spans="1:18" hidden="1" x14ac:dyDescent="0.25">
      <c r="A83" s="88"/>
      <c r="B83" s="81"/>
      <c r="C83" s="87"/>
      <c r="D83" s="139"/>
      <c r="E83" s="179"/>
      <c r="F83" s="179"/>
      <c r="G83" s="179"/>
      <c r="H83" s="185"/>
      <c r="I83" s="179"/>
      <c r="J83" s="179"/>
      <c r="K83" s="179"/>
      <c r="L83" s="179"/>
      <c r="M83" s="179"/>
      <c r="N83" s="179"/>
      <c r="O83" s="179"/>
      <c r="P83" s="185"/>
      <c r="Q83" s="179"/>
      <c r="R83" s="32"/>
    </row>
    <row r="84" spans="1:18" hidden="1" x14ac:dyDescent="0.25">
      <c r="A84" s="610"/>
      <c r="B84" s="591"/>
      <c r="C84" s="126"/>
      <c r="D84" s="17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</row>
    <row r="85" spans="1:18" hidden="1" x14ac:dyDescent="0.25">
      <c r="A85" s="120"/>
      <c r="B85" s="95"/>
      <c r="C85" s="14"/>
      <c r="D85" s="14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</row>
    <row r="86" spans="1:18" hidden="1" x14ac:dyDescent="0.25">
      <c r="A86" s="121"/>
      <c r="B86" s="93"/>
      <c r="C86" s="50"/>
      <c r="D86" s="50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</row>
    <row r="87" spans="1:18" ht="30" hidden="1" customHeight="1" x14ac:dyDescent="0.25">
      <c r="A87" s="194"/>
      <c r="B87" s="19"/>
      <c r="C87" s="50"/>
      <c r="D87" s="50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</row>
    <row r="88" spans="1:18" ht="0.75" customHeight="1" x14ac:dyDescent="0.25">
      <c r="A88" s="237"/>
      <c r="B88" s="81"/>
      <c r="C88" s="87"/>
      <c r="D88" s="195"/>
      <c r="E88" s="179"/>
      <c r="F88" s="179"/>
      <c r="G88" s="179"/>
      <c r="H88" s="185"/>
      <c r="I88" s="179"/>
      <c r="J88" s="179"/>
      <c r="K88" s="179"/>
      <c r="L88" s="179"/>
      <c r="M88" s="179"/>
      <c r="N88" s="179"/>
      <c r="O88" s="179"/>
      <c r="P88" s="185"/>
      <c r="Q88" s="179"/>
    </row>
    <row r="89" spans="1:18" ht="8.25" customHeight="1" x14ac:dyDescent="0.25">
      <c r="A89" s="88"/>
      <c r="B89" s="25"/>
      <c r="C89" s="22"/>
      <c r="D89" s="17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</row>
    <row r="90" spans="1:18" ht="15.75" x14ac:dyDescent="0.25">
      <c r="A90" s="267"/>
      <c r="B90" s="400" t="s">
        <v>44</v>
      </c>
      <c r="C90" s="478"/>
      <c r="D90" s="468"/>
      <c r="E90" s="362">
        <v>62.37</v>
      </c>
      <c r="F90" s="362">
        <v>67.11</v>
      </c>
      <c r="G90" s="362">
        <f>G88+G83+G60+G47+G24</f>
        <v>218.40999999999997</v>
      </c>
      <c r="H90" s="362">
        <f>H88+H83+H60+H47+H24</f>
        <v>1898.6999999999998</v>
      </c>
      <c r="I90" s="362">
        <f>I88+I83+I60+I47+I24</f>
        <v>25.23</v>
      </c>
      <c r="J90" s="362"/>
      <c r="K90" s="400" t="s">
        <v>41</v>
      </c>
      <c r="L90" s="362"/>
      <c r="M90" s="362">
        <f>M88+M83+M60+M47+M24</f>
        <v>51.410000000000004</v>
      </c>
      <c r="N90" s="362">
        <v>50.85</v>
      </c>
      <c r="O90" s="362">
        <v>209.57</v>
      </c>
      <c r="P90" s="362">
        <f>P88+P83+P60+P47+P24</f>
        <v>1454.3</v>
      </c>
      <c r="Q90" s="362">
        <f>Q88+Q83+Q60+Q24+Q47</f>
        <v>47.989999999999995</v>
      </c>
    </row>
    <row r="92" spans="1:18" x14ac:dyDescent="0.25">
      <c r="A92" s="627" t="s">
        <v>234</v>
      </c>
      <c r="B92" s="627"/>
      <c r="C92" s="627"/>
      <c r="D92" s="627"/>
      <c r="E92" s="627"/>
      <c r="F92" s="627"/>
      <c r="G92" s="627"/>
      <c r="H92" s="627"/>
      <c r="I92" s="627"/>
      <c r="J92" s="628" t="s">
        <v>234</v>
      </c>
      <c r="K92" s="628"/>
      <c r="L92" s="628"/>
      <c r="M92" s="628"/>
      <c r="N92" s="628"/>
      <c r="O92" s="628"/>
      <c r="P92" s="628"/>
      <c r="Q92" s="628"/>
      <c r="R92" s="628"/>
    </row>
  </sheetData>
  <mergeCells count="34">
    <mergeCell ref="M1:Q1"/>
    <mergeCell ref="A4:B4"/>
    <mergeCell ref="A25:B25"/>
    <mergeCell ref="A5:A6"/>
    <mergeCell ref="A7:A15"/>
    <mergeCell ref="A19:A22"/>
    <mergeCell ref="J2:J3"/>
    <mergeCell ref="J4:K4"/>
    <mergeCell ref="A16:A18"/>
    <mergeCell ref="J5:J6"/>
    <mergeCell ref="J20:J21"/>
    <mergeCell ref="J25:K25"/>
    <mergeCell ref="J7:J11"/>
    <mergeCell ref="J12:J15"/>
    <mergeCell ref="E1:I1"/>
    <mergeCell ref="A2:A3"/>
    <mergeCell ref="A92:I92"/>
    <mergeCell ref="J92:R92"/>
    <mergeCell ref="A77:A79"/>
    <mergeCell ref="A56:A59"/>
    <mergeCell ref="A49:A55"/>
    <mergeCell ref="A84:B84"/>
    <mergeCell ref="A62:A63"/>
    <mergeCell ref="A64:A76"/>
    <mergeCell ref="A48:B48"/>
    <mergeCell ref="A61:B61"/>
    <mergeCell ref="J26:J27"/>
    <mergeCell ref="J28:J34"/>
    <mergeCell ref="J35:J40"/>
    <mergeCell ref="J41:J44"/>
    <mergeCell ref="A26:A27"/>
    <mergeCell ref="A35:A40"/>
    <mergeCell ref="A41:A44"/>
    <mergeCell ref="A28:A34"/>
  </mergeCells>
  <pageMargins left="0.39370078740157483" right="0" top="0.39370078740157483" bottom="0" header="0" footer="0"/>
  <pageSetup paperSize="8" scale="9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zoomScale="90" zoomScaleNormal="90" workbookViewId="0">
      <selection activeCell="T20" sqref="T20"/>
    </sheetView>
  </sheetViews>
  <sheetFormatPr defaultRowHeight="15" x14ac:dyDescent="0.25"/>
  <cols>
    <col min="1" max="1" width="12" customWidth="1"/>
    <col min="2" max="2" width="30.7109375" customWidth="1"/>
    <col min="3" max="3" width="7.7109375" hidden="1" customWidth="1"/>
    <col min="4" max="7" width="7.7109375" customWidth="1"/>
    <col min="8" max="8" width="9.7109375" customWidth="1"/>
    <col min="9" max="9" width="7.7109375" customWidth="1"/>
    <col min="10" max="10" width="6.7109375" hidden="1" customWidth="1"/>
    <col min="11" max="11" width="5.85546875" hidden="1" customWidth="1"/>
    <col min="12" max="12" width="8" hidden="1" customWidth="1"/>
    <col min="13" max="13" width="12.42578125" hidden="1" customWidth="1"/>
    <col min="14" max="14" width="6.42578125" hidden="1" customWidth="1"/>
  </cols>
  <sheetData>
    <row r="1" spans="1:17" ht="26.25" x14ac:dyDescent="0.25">
      <c r="A1" s="230" t="s">
        <v>0</v>
      </c>
      <c r="B1" s="130" t="s">
        <v>106</v>
      </c>
      <c r="C1" s="129" t="s">
        <v>105</v>
      </c>
      <c r="D1" s="130"/>
      <c r="E1" s="614" t="s">
        <v>106</v>
      </c>
      <c r="F1" s="614"/>
      <c r="G1" s="614"/>
      <c r="H1" s="614"/>
      <c r="I1" s="614"/>
      <c r="J1" s="614" t="s">
        <v>106</v>
      </c>
      <c r="K1" s="614"/>
      <c r="L1" s="614"/>
      <c r="M1" s="614"/>
      <c r="N1" s="614"/>
    </row>
    <row r="2" spans="1:17" ht="38.25" x14ac:dyDescent="0.25">
      <c r="A2" s="530" t="s">
        <v>26</v>
      </c>
      <c r="B2" s="14" t="s">
        <v>1</v>
      </c>
      <c r="C2" s="15" t="s">
        <v>79</v>
      </c>
      <c r="D2" s="15" t="s">
        <v>262</v>
      </c>
      <c r="E2" s="223" t="s">
        <v>72</v>
      </c>
      <c r="F2" s="223" t="s">
        <v>73</v>
      </c>
      <c r="G2" s="223" t="s">
        <v>74</v>
      </c>
      <c r="H2" s="223" t="s">
        <v>75</v>
      </c>
      <c r="I2" s="224" t="s">
        <v>66</v>
      </c>
      <c r="J2" s="223" t="s">
        <v>76</v>
      </c>
      <c r="K2" s="223" t="s">
        <v>73</v>
      </c>
      <c r="L2" s="223" t="s">
        <v>77</v>
      </c>
      <c r="M2" s="223" t="s">
        <v>65</v>
      </c>
      <c r="N2" s="224" t="s">
        <v>78</v>
      </c>
    </row>
    <row r="3" spans="1:17" ht="15" customHeight="1" x14ac:dyDescent="0.25">
      <c r="A3" s="535"/>
      <c r="B3" s="490" t="s">
        <v>45</v>
      </c>
      <c r="C3" s="122"/>
      <c r="D3" s="16"/>
      <c r="E3" s="17"/>
      <c r="F3" s="17"/>
      <c r="G3" s="17"/>
      <c r="H3" s="17"/>
      <c r="I3" s="18"/>
      <c r="J3" s="17"/>
      <c r="K3" s="17"/>
      <c r="L3" s="17"/>
      <c r="M3" s="17"/>
      <c r="N3" s="18"/>
      <c r="O3" s="32"/>
      <c r="P3" s="32"/>
      <c r="Q3" s="32"/>
    </row>
    <row r="4" spans="1:17" x14ac:dyDescent="0.25">
      <c r="A4" s="589" t="s">
        <v>3</v>
      </c>
      <c r="B4" s="591"/>
      <c r="C4" s="124"/>
      <c r="D4" s="213"/>
      <c r="E4" s="214"/>
      <c r="F4" s="214"/>
      <c r="G4" s="214"/>
      <c r="H4" s="176"/>
      <c r="I4" s="176"/>
      <c r="J4" s="176"/>
      <c r="K4" s="176"/>
      <c r="L4" s="176"/>
      <c r="M4" s="176"/>
      <c r="N4" s="176"/>
      <c r="O4" s="32"/>
      <c r="P4" s="32"/>
      <c r="Q4" s="32"/>
    </row>
    <row r="5" spans="1:17" ht="27.75" customHeight="1" x14ac:dyDescent="0.25">
      <c r="A5" s="532" t="s">
        <v>375</v>
      </c>
      <c r="B5" s="54" t="s">
        <v>87</v>
      </c>
      <c r="C5" s="29" t="s">
        <v>102</v>
      </c>
      <c r="D5" s="29">
        <v>45</v>
      </c>
      <c r="E5" s="377">
        <v>6.7</v>
      </c>
      <c r="F5" s="377">
        <v>9.5</v>
      </c>
      <c r="G5" s="377">
        <v>9.9</v>
      </c>
      <c r="H5" s="377">
        <v>153</v>
      </c>
      <c r="I5" s="379">
        <v>0.1</v>
      </c>
      <c r="J5" s="221"/>
      <c r="K5" s="221"/>
      <c r="L5" s="221"/>
      <c r="M5" s="21"/>
      <c r="N5" s="225"/>
    </row>
    <row r="6" spans="1:17" hidden="1" x14ac:dyDescent="0.25">
      <c r="A6" s="533"/>
      <c r="B6" s="28" t="s">
        <v>306</v>
      </c>
      <c r="C6" s="27">
        <v>21</v>
      </c>
      <c r="D6" s="477">
        <v>20</v>
      </c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7" hidden="1" x14ac:dyDescent="0.25">
      <c r="A7" s="533"/>
      <c r="B7" s="28" t="s">
        <v>15</v>
      </c>
      <c r="C7" s="27">
        <v>5</v>
      </c>
      <c r="D7" s="477">
        <v>20</v>
      </c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7" ht="12.75" hidden="1" customHeight="1" x14ac:dyDescent="0.25">
      <c r="A8" s="533"/>
      <c r="B8" s="28" t="s">
        <v>98</v>
      </c>
      <c r="C8" s="27">
        <v>20</v>
      </c>
      <c r="D8" s="477">
        <v>5</v>
      </c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7" ht="24" customHeight="1" x14ac:dyDescent="0.25">
      <c r="A9" s="530" t="s">
        <v>365</v>
      </c>
      <c r="B9" s="19" t="s">
        <v>366</v>
      </c>
      <c r="C9" s="23"/>
      <c r="D9" s="20">
        <v>200</v>
      </c>
      <c r="E9" s="453">
        <v>9.16</v>
      </c>
      <c r="F9" s="453">
        <v>12.88</v>
      </c>
      <c r="G9" s="453">
        <v>32.6</v>
      </c>
      <c r="H9" s="453">
        <v>283</v>
      </c>
      <c r="I9" s="453">
        <v>1.36</v>
      </c>
      <c r="J9" s="90"/>
      <c r="K9" s="90"/>
      <c r="L9" s="90"/>
      <c r="M9" s="90"/>
      <c r="N9" s="90"/>
    </row>
    <row r="10" spans="1:17" ht="15" hidden="1" customHeight="1" x14ac:dyDescent="0.25">
      <c r="A10" s="531"/>
      <c r="B10" s="22" t="s">
        <v>186</v>
      </c>
      <c r="C10" s="23"/>
      <c r="D10" s="23">
        <v>50</v>
      </c>
      <c r="E10" s="204"/>
      <c r="F10" s="204"/>
      <c r="G10" s="204"/>
      <c r="H10" s="204"/>
      <c r="I10" s="204"/>
      <c r="J10" s="90"/>
      <c r="K10" s="90"/>
      <c r="L10" s="90"/>
      <c r="M10" s="90"/>
      <c r="N10" s="90"/>
    </row>
    <row r="11" spans="1:17" ht="15" hidden="1" customHeight="1" x14ac:dyDescent="0.25">
      <c r="A11" s="531"/>
      <c r="B11" s="22" t="s">
        <v>97</v>
      </c>
      <c r="C11" s="23"/>
      <c r="D11" s="23">
        <v>100</v>
      </c>
      <c r="E11" s="204"/>
      <c r="F11" s="204"/>
      <c r="G11" s="204"/>
      <c r="H11" s="204"/>
      <c r="I11" s="204"/>
      <c r="J11" s="90"/>
      <c r="K11" s="90"/>
      <c r="L11" s="90"/>
      <c r="M11" s="90"/>
      <c r="N11" s="90"/>
    </row>
    <row r="12" spans="1:17" ht="15" hidden="1" customHeight="1" x14ac:dyDescent="0.25">
      <c r="A12" s="535"/>
      <c r="B12" s="22" t="s">
        <v>98</v>
      </c>
      <c r="C12" s="23"/>
      <c r="D12" s="23">
        <v>10</v>
      </c>
      <c r="E12" s="204"/>
      <c r="F12" s="204"/>
      <c r="G12" s="204"/>
      <c r="H12" s="204"/>
      <c r="I12" s="204"/>
      <c r="J12" s="90"/>
      <c r="K12" s="90"/>
      <c r="L12" s="90"/>
      <c r="M12" s="90"/>
      <c r="N12" s="90"/>
    </row>
    <row r="13" spans="1:17" ht="24" customHeight="1" x14ac:dyDescent="0.25">
      <c r="A13" s="540" t="s">
        <v>286</v>
      </c>
      <c r="B13" s="54" t="s">
        <v>287</v>
      </c>
      <c r="C13" s="77">
        <v>180</v>
      </c>
      <c r="D13" s="29">
        <v>200</v>
      </c>
      <c r="E13" s="117">
        <v>0.2</v>
      </c>
      <c r="F13" s="117">
        <v>0</v>
      </c>
      <c r="G13" s="117">
        <v>6.4</v>
      </c>
      <c r="H13" s="117">
        <v>26.4</v>
      </c>
      <c r="I13" s="117">
        <v>0</v>
      </c>
      <c r="J13" s="58"/>
      <c r="K13" s="58"/>
      <c r="L13" s="58"/>
      <c r="M13" s="58"/>
      <c r="N13" s="58"/>
    </row>
    <row r="14" spans="1:17" ht="15.75" hidden="1" x14ac:dyDescent="0.25">
      <c r="A14" s="540"/>
      <c r="B14" s="28" t="s">
        <v>124</v>
      </c>
      <c r="C14" s="265">
        <v>1</v>
      </c>
      <c r="D14" s="477">
        <v>1</v>
      </c>
      <c r="E14" s="158"/>
      <c r="F14" s="158"/>
      <c r="G14" s="158" t="s">
        <v>10</v>
      </c>
      <c r="H14" s="166"/>
      <c r="I14" s="158" t="s">
        <v>10</v>
      </c>
      <c r="J14" s="58"/>
      <c r="K14" s="58"/>
      <c r="L14" s="58"/>
      <c r="M14" s="58"/>
      <c r="N14" s="58"/>
    </row>
    <row r="15" spans="1:17" ht="15.75" hidden="1" x14ac:dyDescent="0.25">
      <c r="A15" s="540"/>
      <c r="B15" s="93" t="s">
        <v>151</v>
      </c>
      <c r="C15" s="265">
        <v>8</v>
      </c>
      <c r="D15" s="477">
        <v>10</v>
      </c>
      <c r="E15" s="158"/>
      <c r="F15" s="158"/>
      <c r="G15" s="158"/>
      <c r="H15" s="166"/>
      <c r="I15" s="158"/>
      <c r="J15" s="58"/>
      <c r="K15" s="58"/>
      <c r="L15" s="58"/>
      <c r="M15" s="58"/>
      <c r="N15" s="58"/>
    </row>
    <row r="16" spans="1:17" ht="24" customHeight="1" x14ac:dyDescent="0.25">
      <c r="A16" s="532" t="s">
        <v>279</v>
      </c>
      <c r="B16" s="19" t="s">
        <v>280</v>
      </c>
      <c r="C16" s="475"/>
      <c r="D16" s="117">
        <v>185</v>
      </c>
      <c r="E16" s="255"/>
      <c r="F16" s="117">
        <v>0.64</v>
      </c>
      <c r="G16" s="117">
        <v>0.6</v>
      </c>
      <c r="H16" s="117">
        <v>15.68</v>
      </c>
      <c r="I16" s="117">
        <v>75.2</v>
      </c>
      <c r="J16" s="117">
        <v>16</v>
      </c>
      <c r="K16" s="58"/>
      <c r="L16" s="58"/>
      <c r="M16" s="58"/>
      <c r="N16" s="58"/>
    </row>
    <row r="17" spans="1:16" ht="16.5" hidden="1" customHeight="1" x14ac:dyDescent="0.25">
      <c r="A17" s="534"/>
      <c r="B17" s="385" t="s">
        <v>212</v>
      </c>
      <c r="C17" s="67"/>
      <c r="D17" s="23">
        <v>185</v>
      </c>
      <c r="E17" s="163"/>
      <c r="F17" s="158"/>
      <c r="G17" s="158"/>
      <c r="H17" s="158"/>
      <c r="I17" s="166"/>
      <c r="J17" s="158"/>
      <c r="K17" s="58"/>
      <c r="L17" s="58"/>
      <c r="M17" s="58"/>
      <c r="N17" s="58"/>
    </row>
    <row r="18" spans="1:16" ht="25.5" x14ac:dyDescent="0.25">
      <c r="A18" s="474" t="s">
        <v>367</v>
      </c>
      <c r="B18" s="19" t="s">
        <v>15</v>
      </c>
      <c r="C18" s="15">
        <v>30</v>
      </c>
      <c r="D18" s="20">
        <v>40</v>
      </c>
      <c r="E18" s="377">
        <f>5.6*D18/100</f>
        <v>2.2400000000000002</v>
      </c>
      <c r="F18" s="377">
        <f>0.8*D18/100</f>
        <v>0.32</v>
      </c>
      <c r="G18" s="377">
        <f>39.2*D18/100</f>
        <v>15.68</v>
      </c>
      <c r="H18" s="377">
        <f>235*D18/100</f>
        <v>94</v>
      </c>
      <c r="I18" s="377">
        <v>0</v>
      </c>
      <c r="J18" s="58"/>
      <c r="K18" s="58"/>
      <c r="L18" s="58"/>
      <c r="M18" s="58"/>
      <c r="N18" s="58"/>
    </row>
    <row r="19" spans="1:16" ht="15" customHeight="1" x14ac:dyDescent="0.25">
      <c r="A19" s="88"/>
      <c r="B19" s="386" t="s">
        <v>27</v>
      </c>
      <c r="C19" s="461"/>
      <c r="D19" s="469"/>
      <c r="E19" s="173">
        <f t="shared" ref="E19:L19" si="0">SUM(E5:E18)</f>
        <v>18.299999999999997</v>
      </c>
      <c r="F19" s="173">
        <f t="shared" si="0"/>
        <v>23.340000000000003</v>
      </c>
      <c r="G19" s="173">
        <f t="shared" si="0"/>
        <v>65.180000000000007</v>
      </c>
      <c r="H19" s="173">
        <f t="shared" si="0"/>
        <v>572.07999999999993</v>
      </c>
      <c r="I19" s="173">
        <f t="shared" si="0"/>
        <v>76.66</v>
      </c>
      <c r="J19" s="179">
        <f t="shared" si="0"/>
        <v>16</v>
      </c>
      <c r="K19" s="179">
        <f t="shared" si="0"/>
        <v>0</v>
      </c>
      <c r="L19" s="179">
        <f t="shared" si="0"/>
        <v>0</v>
      </c>
      <c r="M19" s="185">
        <v>0</v>
      </c>
      <c r="N19" s="179">
        <f>SUM(N5:N18)</f>
        <v>0</v>
      </c>
    </row>
    <row r="20" spans="1:16" x14ac:dyDescent="0.25">
      <c r="A20" s="589" t="s">
        <v>23</v>
      </c>
      <c r="B20" s="591"/>
      <c r="C20" s="126"/>
      <c r="D20" s="17"/>
      <c r="E20" s="201"/>
      <c r="F20" s="201"/>
      <c r="G20" s="201"/>
      <c r="H20" s="201"/>
      <c r="I20" s="201" t="s">
        <v>10</v>
      </c>
      <c r="J20" s="201"/>
      <c r="K20" s="201"/>
      <c r="L20" s="201"/>
      <c r="M20" s="201">
        <f>SUM(M5:M18)</f>
        <v>0</v>
      </c>
      <c r="N20" s="201" t="s">
        <v>10</v>
      </c>
    </row>
    <row r="21" spans="1:16" ht="27.75" customHeight="1" x14ac:dyDescent="0.25">
      <c r="A21" s="530" t="s">
        <v>368</v>
      </c>
      <c r="B21" s="61" t="s">
        <v>140</v>
      </c>
      <c r="C21" s="62">
        <v>100</v>
      </c>
      <c r="D21" s="66" t="s">
        <v>93</v>
      </c>
      <c r="E21" s="117">
        <v>0.9</v>
      </c>
      <c r="F21" s="117">
        <v>5.0999999999999996</v>
      </c>
      <c r="G21" s="117">
        <v>3.6</v>
      </c>
      <c r="H21" s="117">
        <v>64</v>
      </c>
      <c r="I21" s="117">
        <v>14.1</v>
      </c>
      <c r="J21" s="58">
        <v>0.7</v>
      </c>
      <c r="K21" s="58">
        <v>7.07</v>
      </c>
      <c r="L21" s="58">
        <v>2.38</v>
      </c>
      <c r="M21" s="58">
        <v>106.3</v>
      </c>
      <c r="N21" s="58">
        <v>29.8</v>
      </c>
    </row>
    <row r="22" spans="1:16" hidden="1" x14ac:dyDescent="0.25">
      <c r="A22" s="531"/>
      <c r="B22" s="391" t="s">
        <v>103</v>
      </c>
      <c r="C22" s="299">
        <v>48</v>
      </c>
      <c r="D22" s="27">
        <v>84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16" hidden="1" x14ac:dyDescent="0.25">
      <c r="A23" s="531"/>
      <c r="B23" s="391" t="s">
        <v>141</v>
      </c>
      <c r="C23" s="299">
        <v>35</v>
      </c>
      <c r="D23" s="27">
        <v>16.8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4" spans="1:16" ht="15.75" hidden="1" customHeight="1" x14ac:dyDescent="0.25">
      <c r="A24" s="531"/>
      <c r="B24" s="391" t="s">
        <v>142</v>
      </c>
      <c r="C24" s="299">
        <v>12</v>
      </c>
      <c r="D24" s="27">
        <v>32.4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1:16" ht="15.75" hidden="1" customHeight="1" x14ac:dyDescent="0.25">
      <c r="A25" s="535"/>
      <c r="B25" s="4" t="s">
        <v>94</v>
      </c>
      <c r="C25" s="23">
        <v>5</v>
      </c>
      <c r="D25" s="27">
        <v>4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spans="1:16" ht="21.95" customHeight="1" x14ac:dyDescent="0.25">
      <c r="A26" s="532" t="s">
        <v>369</v>
      </c>
      <c r="B26" s="3" t="s">
        <v>329</v>
      </c>
      <c r="C26" s="9">
        <v>250</v>
      </c>
      <c r="D26" s="8">
        <v>250</v>
      </c>
      <c r="E26" s="379">
        <v>8.44</v>
      </c>
      <c r="F26" s="379">
        <v>4.1399999999999997</v>
      </c>
      <c r="G26" s="379">
        <v>12.99</v>
      </c>
      <c r="H26" s="379">
        <v>166.25</v>
      </c>
      <c r="I26" s="379">
        <v>10.4</v>
      </c>
      <c r="J26" s="90">
        <v>1.75</v>
      </c>
      <c r="K26" s="90">
        <v>4.9800000000000004</v>
      </c>
      <c r="L26" s="90">
        <v>7.78</v>
      </c>
      <c r="M26" s="90">
        <v>101.33</v>
      </c>
      <c r="N26" s="90">
        <v>18.48</v>
      </c>
    </row>
    <row r="27" spans="1:16" ht="18" hidden="1" customHeight="1" x14ac:dyDescent="0.25">
      <c r="A27" s="533"/>
      <c r="B27" s="7" t="s">
        <v>169</v>
      </c>
      <c r="C27" s="131">
        <v>62.5</v>
      </c>
      <c r="D27" s="11">
        <v>20</v>
      </c>
      <c r="E27" s="58"/>
      <c r="F27" s="58"/>
      <c r="G27" s="58"/>
      <c r="H27" s="58"/>
      <c r="I27" s="138"/>
      <c r="J27" s="58"/>
      <c r="K27" s="58"/>
      <c r="L27" s="58"/>
      <c r="M27" s="58"/>
      <c r="N27" s="181"/>
    </row>
    <row r="28" spans="1:16" ht="15.75" hidden="1" customHeight="1" x14ac:dyDescent="0.25">
      <c r="A28" s="533"/>
      <c r="B28" s="4" t="s">
        <v>110</v>
      </c>
      <c r="C28" s="131">
        <v>50.1</v>
      </c>
      <c r="D28" s="475">
        <v>62.5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</row>
    <row r="29" spans="1:16" ht="15.75" hidden="1" customHeight="1" x14ac:dyDescent="0.25">
      <c r="A29" s="533"/>
      <c r="B29" s="4" t="s">
        <v>95</v>
      </c>
      <c r="C29" s="43">
        <v>16.63</v>
      </c>
      <c r="D29" s="43">
        <v>12.5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</row>
    <row r="30" spans="1:16" ht="14.25" hidden="1" customHeight="1" x14ac:dyDescent="0.25">
      <c r="A30" s="533"/>
      <c r="B30" s="4" t="s">
        <v>96</v>
      </c>
      <c r="C30" s="131">
        <v>12</v>
      </c>
      <c r="D30" s="475">
        <v>10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</row>
    <row r="31" spans="1:16" ht="14.25" hidden="1" customHeight="1" x14ac:dyDescent="0.25">
      <c r="A31" s="533"/>
      <c r="B31" s="4" t="s">
        <v>98</v>
      </c>
      <c r="C31" s="131">
        <v>1</v>
      </c>
      <c r="D31" s="475">
        <v>5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</row>
    <row r="32" spans="1:16" ht="24" customHeight="1" x14ac:dyDescent="0.25">
      <c r="A32" s="530" t="s">
        <v>370</v>
      </c>
      <c r="B32" s="19" t="s">
        <v>371</v>
      </c>
      <c r="C32" s="15">
        <v>90</v>
      </c>
      <c r="D32" s="15">
        <v>150</v>
      </c>
      <c r="E32" s="377">
        <v>18.52</v>
      </c>
      <c r="F32" s="377">
        <v>18.71</v>
      </c>
      <c r="G32" s="377">
        <v>18.940000000000001</v>
      </c>
      <c r="H32" s="377">
        <v>318.35000000000002</v>
      </c>
      <c r="I32" s="377">
        <v>1.34</v>
      </c>
      <c r="J32" s="58">
        <f>E32*C32/D32</f>
        <v>11.112</v>
      </c>
      <c r="K32" s="58">
        <f>F32*C32/D32</f>
        <v>11.226000000000001</v>
      </c>
      <c r="L32" s="58">
        <f>G32*C32/D32</f>
        <v>11.364000000000001</v>
      </c>
      <c r="M32" s="58">
        <v>248.8</v>
      </c>
      <c r="N32" s="184">
        <v>0</v>
      </c>
      <c r="O32" s="79"/>
      <c r="P32" s="32"/>
    </row>
    <row r="33" spans="1:16" ht="25.5" hidden="1" customHeight="1" x14ac:dyDescent="0.25">
      <c r="A33" s="531"/>
      <c r="B33" s="22" t="s">
        <v>300</v>
      </c>
      <c r="C33" s="91">
        <v>65</v>
      </c>
      <c r="D33" s="91">
        <v>86</v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79"/>
      <c r="P33" s="32"/>
    </row>
    <row r="34" spans="1:16" hidden="1" x14ac:dyDescent="0.25">
      <c r="A34" s="531"/>
      <c r="B34" s="22" t="s">
        <v>15</v>
      </c>
      <c r="C34" s="91"/>
      <c r="D34" s="91">
        <v>19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79"/>
      <c r="P34" s="32"/>
    </row>
    <row r="35" spans="1:16" hidden="1" x14ac:dyDescent="0.25">
      <c r="A35" s="531"/>
      <c r="B35" s="22" t="s">
        <v>118</v>
      </c>
      <c r="C35" s="91"/>
      <c r="D35" s="91">
        <v>11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79"/>
      <c r="P35" s="32"/>
    </row>
    <row r="36" spans="1:16" hidden="1" x14ac:dyDescent="0.25">
      <c r="A36" s="531"/>
      <c r="B36" s="22" t="s">
        <v>98</v>
      </c>
      <c r="C36" s="91"/>
      <c r="D36" s="91">
        <v>7</v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79"/>
      <c r="P36" s="32"/>
    </row>
    <row r="37" spans="1:16" hidden="1" x14ac:dyDescent="0.25">
      <c r="A37" s="531"/>
      <c r="B37" s="22" t="s">
        <v>97</v>
      </c>
      <c r="C37" s="91"/>
      <c r="D37" s="91">
        <v>23</v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79"/>
      <c r="P37" s="32"/>
    </row>
    <row r="38" spans="1:16" hidden="1" x14ac:dyDescent="0.25">
      <c r="A38" s="531"/>
      <c r="B38" s="22" t="s">
        <v>99</v>
      </c>
      <c r="C38" s="91"/>
      <c r="D38" s="91">
        <v>2.5</v>
      </c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79"/>
      <c r="P38" s="32"/>
    </row>
    <row r="39" spans="1:16" hidden="1" x14ac:dyDescent="0.25">
      <c r="A39" s="531"/>
      <c r="B39" s="22" t="s">
        <v>98</v>
      </c>
      <c r="C39" s="91"/>
      <c r="D39" s="91">
        <v>1.5</v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79"/>
      <c r="P39" s="32"/>
    </row>
    <row r="40" spans="1:16" hidden="1" x14ac:dyDescent="0.25">
      <c r="A40" s="531"/>
      <c r="B40" s="22" t="s">
        <v>312</v>
      </c>
      <c r="C40" s="91"/>
      <c r="D40" s="91">
        <v>4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79"/>
      <c r="P40" s="32"/>
    </row>
    <row r="41" spans="1:16" hidden="1" x14ac:dyDescent="0.25">
      <c r="A41" s="531"/>
      <c r="B41" s="22" t="s">
        <v>95</v>
      </c>
      <c r="C41" s="91">
        <v>10</v>
      </c>
      <c r="D41" s="91">
        <v>5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79"/>
      <c r="P41" s="32"/>
    </row>
    <row r="42" spans="1:16" hidden="1" x14ac:dyDescent="0.25">
      <c r="A42" s="531"/>
      <c r="B42" s="22" t="s">
        <v>96</v>
      </c>
      <c r="C42" s="91">
        <v>30</v>
      </c>
      <c r="D42" s="91">
        <v>2</v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79"/>
      <c r="P42" s="32"/>
    </row>
    <row r="43" spans="1:16" hidden="1" x14ac:dyDescent="0.25">
      <c r="A43" s="531"/>
      <c r="B43" s="93" t="s">
        <v>151</v>
      </c>
      <c r="C43" s="47">
        <v>5.29</v>
      </c>
      <c r="D43" s="91">
        <v>1.25</v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79"/>
      <c r="P43" s="32"/>
    </row>
    <row r="44" spans="1:16" hidden="1" x14ac:dyDescent="0.25">
      <c r="A44" s="535"/>
      <c r="B44" s="22" t="s">
        <v>148</v>
      </c>
      <c r="C44" s="47">
        <v>8.8000000000000007</v>
      </c>
      <c r="D44" s="70">
        <v>0.01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79"/>
      <c r="P44" s="32"/>
    </row>
    <row r="45" spans="1:16" ht="24" customHeight="1" x14ac:dyDescent="0.25">
      <c r="A45" s="530" t="s">
        <v>372</v>
      </c>
      <c r="B45" s="65" t="s">
        <v>18</v>
      </c>
      <c r="C45" s="20">
        <v>150</v>
      </c>
      <c r="D45" s="14">
        <v>200</v>
      </c>
      <c r="E45" s="377">
        <v>7.54</v>
      </c>
      <c r="F45" s="377">
        <v>0.89</v>
      </c>
      <c r="G45" s="377">
        <v>38.74</v>
      </c>
      <c r="H45" s="377">
        <v>193.38</v>
      </c>
      <c r="I45" s="377">
        <v>1.2999999999999999E-2</v>
      </c>
      <c r="J45" s="58">
        <f>E45*C45/D45</f>
        <v>5.6550000000000002</v>
      </c>
      <c r="K45" s="58">
        <f>F45*C45/D45</f>
        <v>0.66749999999999998</v>
      </c>
      <c r="L45" s="58">
        <f>G45*C45/D45</f>
        <v>29.055</v>
      </c>
      <c r="M45" s="58">
        <v>155</v>
      </c>
      <c r="N45" s="58">
        <f>I45*C45/D45</f>
        <v>9.75E-3</v>
      </c>
      <c r="O45" s="32"/>
      <c r="P45" s="32"/>
    </row>
    <row r="46" spans="1:16" ht="15.75" hidden="1" customHeight="1" x14ac:dyDescent="0.25">
      <c r="A46" s="531"/>
      <c r="B46" s="108" t="s">
        <v>101</v>
      </c>
      <c r="C46" s="27">
        <v>155.32</v>
      </c>
      <c r="D46" s="107">
        <v>68</v>
      </c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32"/>
      <c r="P46" s="32"/>
    </row>
    <row r="47" spans="1:16" ht="15.75" hidden="1" customHeight="1" x14ac:dyDescent="0.25">
      <c r="A47" s="535"/>
      <c r="B47" s="108" t="s">
        <v>129</v>
      </c>
      <c r="C47" s="27">
        <v>32.6</v>
      </c>
      <c r="D47" s="107">
        <v>9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32"/>
      <c r="P47" s="32"/>
    </row>
    <row r="48" spans="1:16" ht="24" customHeight="1" x14ac:dyDescent="0.25">
      <c r="A48" s="556" t="s">
        <v>373</v>
      </c>
      <c r="B48" s="100" t="s">
        <v>374</v>
      </c>
      <c r="C48" s="20">
        <v>180</v>
      </c>
      <c r="D48" s="20">
        <v>200</v>
      </c>
      <c r="E48" s="117">
        <v>0.5</v>
      </c>
      <c r="F48" s="117">
        <v>0</v>
      </c>
      <c r="G48" s="117">
        <v>19.8</v>
      </c>
      <c r="H48" s="117">
        <v>81</v>
      </c>
      <c r="I48" s="377">
        <v>0.02</v>
      </c>
      <c r="J48" s="58">
        <v>0.1</v>
      </c>
      <c r="K48" s="58">
        <v>0</v>
      </c>
      <c r="L48" s="58">
        <v>20.7</v>
      </c>
      <c r="M48" s="58">
        <v>96</v>
      </c>
      <c r="N48" s="58">
        <v>1.2</v>
      </c>
      <c r="O48" s="32"/>
    </row>
    <row r="49" spans="1:15" ht="15" hidden="1" customHeight="1" x14ac:dyDescent="0.25">
      <c r="A49" s="556"/>
      <c r="B49" s="93" t="s">
        <v>336</v>
      </c>
      <c r="C49" s="23">
        <v>15</v>
      </c>
      <c r="D49" s="23">
        <v>25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32"/>
    </row>
    <row r="50" spans="1:15" ht="15" hidden="1" customHeight="1" x14ac:dyDescent="0.25">
      <c r="A50" s="556"/>
      <c r="B50" s="93" t="s">
        <v>151</v>
      </c>
      <c r="C50" s="23">
        <v>5</v>
      </c>
      <c r="D50" s="23">
        <v>10</v>
      </c>
      <c r="E50" s="99"/>
      <c r="F50" s="99"/>
      <c r="G50" s="99"/>
      <c r="H50" s="58"/>
      <c r="I50" s="58"/>
      <c r="J50" s="58"/>
      <c r="K50" s="58"/>
      <c r="L50" s="58"/>
      <c r="M50" s="58"/>
      <c r="N50" s="58"/>
      <c r="O50" s="32"/>
    </row>
    <row r="51" spans="1:15" ht="24" customHeight="1" x14ac:dyDescent="0.25">
      <c r="A51" s="476" t="s">
        <v>295</v>
      </c>
      <c r="B51" s="19" t="s">
        <v>15</v>
      </c>
      <c r="C51" s="15">
        <v>60</v>
      </c>
      <c r="D51" s="20">
        <v>70</v>
      </c>
      <c r="E51" s="377">
        <f>5.6*D51/100</f>
        <v>3.92</v>
      </c>
      <c r="F51" s="377">
        <f>0.8*D51/100</f>
        <v>0.56000000000000005</v>
      </c>
      <c r="G51" s="377">
        <f>39.2*D51/100</f>
        <v>27.44</v>
      </c>
      <c r="H51" s="377">
        <f>235*D51/100</f>
        <v>164.5</v>
      </c>
      <c r="I51" s="377">
        <v>0</v>
      </c>
      <c r="J51" s="58">
        <f>E51*C51/D51</f>
        <v>3.36</v>
      </c>
      <c r="K51" s="58">
        <f>F51*C51/D51</f>
        <v>0.48000000000000004</v>
      </c>
      <c r="L51" s="58">
        <f>G51*C51/D51</f>
        <v>23.52</v>
      </c>
      <c r="M51" s="58">
        <f>H51*C51/D51</f>
        <v>141</v>
      </c>
      <c r="N51" s="58">
        <v>0</v>
      </c>
    </row>
    <row r="52" spans="1:15" ht="24" customHeight="1" x14ac:dyDescent="0.25">
      <c r="A52" s="476" t="s">
        <v>296</v>
      </c>
      <c r="B52" s="19" t="s">
        <v>7</v>
      </c>
      <c r="C52" s="15">
        <v>30</v>
      </c>
      <c r="D52" s="20">
        <v>40</v>
      </c>
      <c r="E52" s="377">
        <f>4.6*D52/100</f>
        <v>1.84</v>
      </c>
      <c r="F52" s="377">
        <f>1.2*D52/100</f>
        <v>0.48</v>
      </c>
      <c r="G52" s="377">
        <f>33.4*D52/100</f>
        <v>13.36</v>
      </c>
      <c r="H52" s="377">
        <f>174*D52/100</f>
        <v>69.599999999999994</v>
      </c>
      <c r="I52" s="377">
        <v>0</v>
      </c>
      <c r="J52" s="58">
        <f>E52*C52/D52</f>
        <v>1.3800000000000001</v>
      </c>
      <c r="K52" s="58">
        <f>F52*C52/D52</f>
        <v>0.36</v>
      </c>
      <c r="L52" s="58">
        <f>G52*C52/D52</f>
        <v>10.02</v>
      </c>
      <c r="M52" s="58">
        <f>H52*C52/D52</f>
        <v>52.2</v>
      </c>
      <c r="N52" s="58">
        <v>0</v>
      </c>
    </row>
    <row r="53" spans="1:15" ht="15.75" x14ac:dyDescent="0.25">
      <c r="A53" s="88"/>
      <c r="B53" s="386" t="s">
        <v>27</v>
      </c>
      <c r="C53" s="461"/>
      <c r="D53" s="469"/>
      <c r="E53" s="173">
        <f t="shared" ref="E53:N53" si="1">SUM(E21:E52)</f>
        <v>41.660000000000004</v>
      </c>
      <c r="F53" s="173">
        <f t="shared" si="1"/>
        <v>29.88</v>
      </c>
      <c r="G53" s="173">
        <f t="shared" si="1"/>
        <v>134.87</v>
      </c>
      <c r="H53" s="173">
        <f t="shared" si="1"/>
        <v>1057.08</v>
      </c>
      <c r="I53" s="173">
        <f t="shared" si="1"/>
        <v>25.873000000000001</v>
      </c>
      <c r="J53" s="179">
        <f t="shared" si="1"/>
        <v>24.057000000000002</v>
      </c>
      <c r="K53" s="179">
        <f t="shared" si="1"/>
        <v>24.783500000000004</v>
      </c>
      <c r="L53" s="179">
        <f t="shared" si="1"/>
        <v>104.81899999999999</v>
      </c>
      <c r="M53" s="185">
        <f t="shared" si="1"/>
        <v>900.63000000000011</v>
      </c>
      <c r="N53" s="179">
        <f t="shared" si="1"/>
        <v>49.489750000000001</v>
      </c>
    </row>
    <row r="54" spans="1:15" hidden="1" x14ac:dyDescent="0.25">
      <c r="A54" s="589"/>
      <c r="B54" s="591"/>
      <c r="C54" s="126"/>
      <c r="D54" s="17"/>
      <c r="E54" s="201"/>
      <c r="F54" s="201"/>
      <c r="G54" s="201"/>
      <c r="H54" s="201"/>
      <c r="I54" s="201"/>
      <c r="J54" s="201"/>
      <c r="K54" s="201"/>
      <c r="L54" s="201"/>
      <c r="M54" s="201"/>
      <c r="N54" s="201"/>
    </row>
    <row r="55" spans="1:15" hidden="1" x14ac:dyDescent="0.25">
      <c r="A55" s="146"/>
      <c r="B55" s="126"/>
      <c r="C55" s="249"/>
      <c r="D55" s="67"/>
      <c r="E55" s="58"/>
      <c r="F55" s="58"/>
      <c r="G55" s="58"/>
      <c r="H55" s="58"/>
      <c r="I55" s="58"/>
      <c r="J55" s="58">
        <v>0.78</v>
      </c>
      <c r="K55" s="58">
        <v>0.62</v>
      </c>
      <c r="L55" s="58">
        <v>3.75</v>
      </c>
      <c r="M55" s="58">
        <v>108</v>
      </c>
      <c r="N55" s="58">
        <v>0</v>
      </c>
    </row>
    <row r="56" spans="1:15" hidden="1" x14ac:dyDescent="0.25">
      <c r="A56" s="146"/>
      <c r="B56" s="1"/>
      <c r="C56" s="53"/>
      <c r="D56" s="53"/>
      <c r="E56" s="99"/>
      <c r="F56" s="99"/>
      <c r="G56" s="99"/>
      <c r="H56" s="106"/>
      <c r="I56" s="99"/>
      <c r="J56" s="99">
        <v>2</v>
      </c>
      <c r="K56" s="99">
        <v>0.2</v>
      </c>
      <c r="L56" s="99">
        <v>5.8</v>
      </c>
      <c r="M56" s="106">
        <v>36</v>
      </c>
      <c r="N56" s="99">
        <v>4</v>
      </c>
    </row>
    <row r="57" spans="1:15" ht="15" hidden="1" customHeight="1" x14ac:dyDescent="0.25">
      <c r="A57" s="250"/>
      <c r="B57" s="1"/>
      <c r="C57" s="52"/>
      <c r="D57" s="52"/>
      <c r="E57" s="99"/>
      <c r="F57" s="99"/>
      <c r="G57" s="99"/>
      <c r="H57" s="90"/>
      <c r="I57" s="143"/>
      <c r="J57" s="99">
        <v>0.88</v>
      </c>
      <c r="K57" s="99">
        <v>4.92</v>
      </c>
      <c r="L57" s="99">
        <v>27.36</v>
      </c>
      <c r="M57" s="90">
        <v>158.4</v>
      </c>
      <c r="N57" s="143">
        <v>0</v>
      </c>
      <c r="O57" s="32"/>
    </row>
    <row r="58" spans="1:15" ht="15" hidden="1" customHeight="1" x14ac:dyDescent="0.25">
      <c r="A58" s="194"/>
      <c r="B58" s="44"/>
      <c r="C58" s="45"/>
      <c r="D58" s="45"/>
      <c r="E58" s="90"/>
      <c r="F58" s="90"/>
      <c r="G58" s="90"/>
      <c r="H58" s="90"/>
      <c r="I58" s="90"/>
      <c r="J58" s="90">
        <v>0.4</v>
      </c>
      <c r="K58" s="90">
        <v>0.4</v>
      </c>
      <c r="L58" s="90">
        <v>9.8000000000000007</v>
      </c>
      <c r="M58" s="90">
        <v>47</v>
      </c>
      <c r="N58" s="90">
        <v>10</v>
      </c>
      <c r="O58" s="32"/>
    </row>
    <row r="59" spans="1:15" ht="15" hidden="1" customHeight="1" x14ac:dyDescent="0.25">
      <c r="A59" s="88"/>
      <c r="B59" s="81"/>
      <c r="C59" s="87"/>
      <c r="D59" s="195"/>
      <c r="E59" s="179"/>
      <c r="F59" s="179"/>
      <c r="G59" s="179"/>
      <c r="H59" s="185"/>
      <c r="I59" s="179"/>
      <c r="J59" s="179">
        <f t="shared" ref="J59:L59" si="2">SUM(J56:J58)</f>
        <v>3.28</v>
      </c>
      <c r="K59" s="179">
        <f t="shared" si="2"/>
        <v>5.5200000000000005</v>
      </c>
      <c r="L59" s="179">
        <f t="shared" si="2"/>
        <v>42.959999999999994</v>
      </c>
      <c r="M59" s="185">
        <v>349</v>
      </c>
      <c r="N59" s="179">
        <f>SUM(N56:N58)</f>
        <v>14</v>
      </c>
      <c r="O59" s="32"/>
    </row>
    <row r="60" spans="1:15" ht="15" hidden="1" customHeight="1" x14ac:dyDescent="0.25">
      <c r="A60" s="589"/>
      <c r="B60" s="591"/>
      <c r="C60" s="126"/>
      <c r="D60" s="212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32"/>
    </row>
    <row r="61" spans="1:15" ht="15" hidden="1" customHeight="1" x14ac:dyDescent="0.25">
      <c r="A61" s="611"/>
      <c r="B61" s="19"/>
      <c r="C61" s="20"/>
      <c r="D61" s="20"/>
      <c r="E61" s="58"/>
      <c r="F61" s="58"/>
      <c r="G61" s="58"/>
      <c r="H61" s="58"/>
      <c r="I61" s="58"/>
      <c r="J61" s="58">
        <v>0.53</v>
      </c>
      <c r="K61" s="58">
        <v>0.06</v>
      </c>
      <c r="L61" s="58">
        <v>1.66</v>
      </c>
      <c r="M61" s="58">
        <v>9.33</v>
      </c>
      <c r="N61" s="58">
        <v>6.6</v>
      </c>
      <c r="O61" s="32"/>
    </row>
    <row r="62" spans="1:15" ht="15" hidden="1" customHeight="1" x14ac:dyDescent="0.25">
      <c r="A62" s="613"/>
      <c r="B62" s="22"/>
      <c r="C62" s="23"/>
      <c r="D62" s="23"/>
      <c r="E62" s="58"/>
      <c r="F62" s="58"/>
      <c r="G62" s="58"/>
      <c r="H62" s="58"/>
      <c r="I62" s="58"/>
      <c r="J62" s="58"/>
      <c r="K62" s="58"/>
      <c r="L62" s="58"/>
      <c r="M62" s="58"/>
      <c r="N62" s="58"/>
    </row>
    <row r="63" spans="1:15" ht="15" hidden="1" customHeight="1" x14ac:dyDescent="0.25">
      <c r="A63" s="120"/>
      <c r="B63" s="19"/>
      <c r="C63" s="15"/>
      <c r="D63" s="29"/>
      <c r="E63" s="58"/>
      <c r="F63" s="58"/>
      <c r="G63" s="58"/>
      <c r="H63" s="184"/>
      <c r="I63" s="58"/>
      <c r="J63" s="58">
        <v>13.3</v>
      </c>
      <c r="K63" s="58">
        <v>7.2</v>
      </c>
      <c r="L63" s="58">
        <v>6.3</v>
      </c>
      <c r="M63" s="58">
        <v>153</v>
      </c>
      <c r="N63" s="58">
        <v>4.7</v>
      </c>
    </row>
    <row r="64" spans="1:15" ht="15" hidden="1" customHeight="1" x14ac:dyDescent="0.25">
      <c r="A64" s="137"/>
      <c r="B64" s="109"/>
      <c r="C64" s="76"/>
      <c r="D64" s="76"/>
      <c r="E64" s="58"/>
      <c r="F64" s="58"/>
      <c r="G64" s="58"/>
      <c r="H64" s="58"/>
      <c r="I64" s="58"/>
      <c r="J64" s="58"/>
      <c r="K64" s="58"/>
      <c r="L64" s="58"/>
      <c r="M64" s="58"/>
      <c r="N64" s="58"/>
    </row>
    <row r="65" spans="1:14" ht="15" hidden="1" customHeight="1" x14ac:dyDescent="0.25">
      <c r="A65" s="137"/>
      <c r="B65" s="22"/>
      <c r="C65" s="59"/>
      <c r="D65" s="59"/>
      <c r="E65" s="58"/>
      <c r="F65" s="58"/>
      <c r="G65" s="58"/>
      <c r="H65" s="58"/>
      <c r="I65" s="58"/>
      <c r="J65" s="58"/>
      <c r="K65" s="58"/>
      <c r="L65" s="58"/>
      <c r="M65" s="58"/>
      <c r="N65" s="58"/>
    </row>
    <row r="66" spans="1:14" ht="15" hidden="1" customHeight="1" x14ac:dyDescent="0.25">
      <c r="A66" s="137"/>
      <c r="B66" s="26"/>
      <c r="C66" s="59"/>
      <c r="D66" s="59"/>
      <c r="E66" s="58"/>
      <c r="F66" s="58"/>
      <c r="G66" s="58"/>
      <c r="H66" s="58"/>
      <c r="I66" s="58"/>
      <c r="J66" s="58"/>
      <c r="K66" s="58"/>
      <c r="L66" s="58"/>
      <c r="M66" s="58"/>
      <c r="N66" s="58"/>
    </row>
    <row r="67" spans="1:14" ht="15" hidden="1" customHeight="1" x14ac:dyDescent="0.25">
      <c r="A67" s="137"/>
      <c r="B67" s="26"/>
      <c r="C67" s="59"/>
      <c r="D67" s="59"/>
      <c r="E67" s="58"/>
      <c r="F67" s="58"/>
      <c r="G67" s="58"/>
      <c r="H67" s="58"/>
      <c r="I67" s="58"/>
      <c r="J67" s="58"/>
      <c r="K67" s="58"/>
      <c r="L67" s="58"/>
      <c r="M67" s="58"/>
      <c r="N67" s="58"/>
    </row>
    <row r="68" spans="1:14" ht="15" hidden="1" customHeight="1" x14ac:dyDescent="0.25">
      <c r="A68" s="137"/>
      <c r="B68" s="26"/>
      <c r="C68" s="59"/>
      <c r="D68" s="59"/>
      <c r="E68" s="58"/>
      <c r="F68" s="58"/>
      <c r="G68" s="58"/>
      <c r="H68" s="58"/>
      <c r="I68" s="58"/>
      <c r="J68" s="58"/>
      <c r="K68" s="58"/>
      <c r="L68" s="58"/>
      <c r="M68" s="58"/>
      <c r="N68" s="58"/>
    </row>
    <row r="69" spans="1:14" ht="15" hidden="1" customHeight="1" x14ac:dyDescent="0.25">
      <c r="A69" s="137"/>
      <c r="B69" s="108"/>
      <c r="C69" s="27"/>
      <c r="D69" s="27"/>
      <c r="E69" s="58"/>
      <c r="F69" s="58"/>
      <c r="G69" s="58"/>
      <c r="H69" s="58"/>
      <c r="I69" s="58"/>
      <c r="J69" s="58"/>
      <c r="K69" s="58"/>
      <c r="L69" s="58"/>
      <c r="M69" s="58"/>
      <c r="N69" s="58"/>
    </row>
    <row r="70" spans="1:14" ht="15" hidden="1" customHeight="1" x14ac:dyDescent="0.25">
      <c r="A70" s="137"/>
      <c r="B70" s="22"/>
      <c r="C70" s="27"/>
      <c r="D70" s="27"/>
      <c r="E70" s="58"/>
      <c r="F70" s="58"/>
      <c r="G70" s="58"/>
      <c r="H70" s="58"/>
      <c r="I70" s="58"/>
      <c r="J70" s="58"/>
      <c r="K70" s="58"/>
      <c r="L70" s="58"/>
      <c r="M70" s="58"/>
      <c r="N70" s="58"/>
    </row>
    <row r="71" spans="1:14" ht="15" hidden="1" customHeight="1" x14ac:dyDescent="0.25">
      <c r="A71" s="530"/>
      <c r="B71" s="19"/>
      <c r="C71" s="15"/>
      <c r="D71" s="20"/>
      <c r="E71" s="58"/>
      <c r="F71" s="58"/>
      <c r="G71" s="58"/>
      <c r="H71" s="58"/>
      <c r="I71" s="58"/>
      <c r="J71" s="58">
        <v>3.15</v>
      </c>
      <c r="K71" s="58">
        <v>6.6</v>
      </c>
      <c r="L71" s="58">
        <v>16.350000000000001</v>
      </c>
      <c r="M71" s="58">
        <v>148</v>
      </c>
      <c r="N71" s="58">
        <v>5.0999999999999996</v>
      </c>
    </row>
    <row r="72" spans="1:14" ht="15" hidden="1" customHeight="1" x14ac:dyDescent="0.25">
      <c r="A72" s="531"/>
      <c r="B72" s="22"/>
      <c r="C72" s="47"/>
      <c r="D72" s="58"/>
      <c r="E72" s="58"/>
      <c r="F72" s="58"/>
      <c r="G72" s="58"/>
      <c r="H72" s="58"/>
      <c r="I72" s="58"/>
      <c r="J72" s="58"/>
      <c r="K72" s="58"/>
      <c r="L72" s="58"/>
      <c r="M72" s="181"/>
      <c r="N72" s="181"/>
    </row>
    <row r="73" spans="1:14" ht="15" hidden="1" customHeight="1" x14ac:dyDescent="0.25">
      <c r="A73" s="531"/>
      <c r="B73" s="22"/>
      <c r="C73" s="91"/>
      <c r="D73" s="23"/>
      <c r="E73" s="58"/>
      <c r="F73" s="58"/>
      <c r="G73" s="58"/>
      <c r="H73" s="58"/>
      <c r="I73" s="58"/>
      <c r="J73" s="58"/>
      <c r="K73" s="58"/>
      <c r="L73" s="58"/>
      <c r="M73" s="58"/>
      <c r="N73" s="58"/>
    </row>
    <row r="74" spans="1:14" ht="15" hidden="1" customHeight="1" x14ac:dyDescent="0.25">
      <c r="A74" s="535"/>
      <c r="B74" s="22"/>
      <c r="C74" s="91"/>
      <c r="D74" s="23"/>
      <c r="E74" s="58"/>
      <c r="F74" s="58"/>
      <c r="G74" s="58"/>
      <c r="H74" s="58"/>
      <c r="I74" s="58"/>
      <c r="J74" s="58"/>
      <c r="K74" s="58"/>
      <c r="L74" s="58"/>
      <c r="M74" s="58"/>
      <c r="N74" s="58"/>
    </row>
    <row r="75" spans="1:14" ht="15" hidden="1" customHeight="1" x14ac:dyDescent="0.25">
      <c r="A75" s="530"/>
      <c r="B75" s="51"/>
      <c r="C75" s="63"/>
      <c r="D75" s="63"/>
      <c r="E75" s="141"/>
      <c r="F75" s="141"/>
      <c r="G75" s="141"/>
      <c r="H75" s="141"/>
      <c r="I75" s="141"/>
      <c r="J75" s="141">
        <v>0.1</v>
      </c>
      <c r="K75" s="141">
        <v>0</v>
      </c>
      <c r="L75" s="141">
        <v>15.2</v>
      </c>
      <c r="M75" s="141">
        <v>61</v>
      </c>
      <c r="N75" s="141">
        <v>2.8</v>
      </c>
    </row>
    <row r="76" spans="1:14" ht="15" hidden="1" customHeight="1" x14ac:dyDescent="0.25">
      <c r="A76" s="531"/>
      <c r="B76" s="22"/>
      <c r="C76" s="27"/>
      <c r="D76" s="27"/>
      <c r="E76" s="58"/>
      <c r="F76" s="58"/>
      <c r="G76" s="58"/>
      <c r="H76" s="58"/>
      <c r="I76" s="58"/>
      <c r="J76" s="58"/>
      <c r="K76" s="58"/>
      <c r="L76" s="58" t="s">
        <v>10</v>
      </c>
      <c r="M76" s="58"/>
      <c r="N76" s="58" t="s">
        <v>10</v>
      </c>
    </row>
    <row r="77" spans="1:14" ht="15" hidden="1" customHeight="1" x14ac:dyDescent="0.25">
      <c r="A77" s="531"/>
      <c r="B77" s="22"/>
      <c r="C77" s="27"/>
      <c r="D77" s="27"/>
      <c r="E77" s="58"/>
      <c r="F77" s="58"/>
      <c r="G77" s="58"/>
      <c r="H77" s="58"/>
      <c r="I77" s="58"/>
      <c r="J77" s="58"/>
      <c r="K77" s="58"/>
      <c r="L77" s="58"/>
      <c r="M77" s="58"/>
      <c r="N77" s="58"/>
    </row>
    <row r="78" spans="1:14" ht="15" hidden="1" customHeight="1" x14ac:dyDescent="0.25">
      <c r="A78" s="531"/>
      <c r="B78" s="22"/>
      <c r="C78" s="27"/>
      <c r="D78" s="27"/>
      <c r="E78" s="58"/>
      <c r="F78" s="58"/>
      <c r="G78" s="58"/>
      <c r="H78" s="58"/>
      <c r="I78" s="58"/>
      <c r="J78" s="58" t="s">
        <v>10</v>
      </c>
      <c r="K78" s="58" t="s">
        <v>10</v>
      </c>
      <c r="L78" s="58" t="s">
        <v>10</v>
      </c>
      <c r="M78" s="58" t="s">
        <v>10</v>
      </c>
      <c r="N78" s="58" t="s">
        <v>10</v>
      </c>
    </row>
    <row r="79" spans="1:14" ht="15" hidden="1" customHeight="1" x14ac:dyDescent="0.25">
      <c r="A79" s="57"/>
      <c r="B79" s="19"/>
      <c r="C79" s="15"/>
      <c r="D79" s="20"/>
      <c r="E79" s="58"/>
      <c r="F79" s="58"/>
      <c r="G79" s="58"/>
      <c r="H79" s="58"/>
      <c r="I79" s="58"/>
      <c r="J79" s="58" t="e">
        <f>E79*C79/D79</f>
        <v>#DIV/0!</v>
      </c>
      <c r="K79" s="58" t="e">
        <f>F79*C79/D79</f>
        <v>#DIV/0!</v>
      </c>
      <c r="L79" s="58" t="e">
        <f>G79*C79/D79</f>
        <v>#DIV/0!</v>
      </c>
      <c r="M79" s="58" t="e">
        <f>H79*C79/D79</f>
        <v>#DIV/0!</v>
      </c>
      <c r="N79" s="58">
        <v>0</v>
      </c>
    </row>
    <row r="80" spans="1:14" ht="15" hidden="1" customHeight="1" x14ac:dyDescent="0.25">
      <c r="A80" s="57"/>
      <c r="B80" s="19"/>
      <c r="C80" s="15"/>
      <c r="D80" s="20"/>
      <c r="E80" s="58"/>
      <c r="F80" s="58"/>
      <c r="G80" s="58"/>
      <c r="H80" s="58"/>
      <c r="I80" s="58"/>
      <c r="J80" s="58" t="e">
        <f>E80*C80/D80</f>
        <v>#DIV/0!</v>
      </c>
      <c r="K80" s="58" t="e">
        <f>F80*C80/D80</f>
        <v>#DIV/0!</v>
      </c>
      <c r="L80" s="58" t="e">
        <f>G80*C80/D80</f>
        <v>#DIV/0!</v>
      </c>
      <c r="M80" s="58" t="e">
        <f>H80*C80/D80</f>
        <v>#DIV/0!</v>
      </c>
      <c r="N80" s="58">
        <v>0</v>
      </c>
    </row>
    <row r="81" spans="1:14" ht="15" hidden="1" customHeight="1" x14ac:dyDescent="0.25">
      <c r="A81" s="88"/>
      <c r="B81" s="81"/>
      <c r="C81" s="87"/>
      <c r="D81" s="195"/>
      <c r="E81" s="179"/>
      <c r="F81" s="179"/>
      <c r="G81" s="179"/>
      <c r="H81" s="185"/>
      <c r="I81" s="179"/>
      <c r="J81" s="179" t="e">
        <f t="shared" ref="J81:N81" si="3">SUM(J61:J80)</f>
        <v>#DIV/0!</v>
      </c>
      <c r="K81" s="179" t="e">
        <f t="shared" si="3"/>
        <v>#DIV/0!</v>
      </c>
      <c r="L81" s="179" t="e">
        <f t="shared" si="3"/>
        <v>#DIV/0!</v>
      </c>
      <c r="M81" s="185" t="e">
        <f t="shared" si="3"/>
        <v>#DIV/0!</v>
      </c>
      <c r="N81" s="179">
        <f t="shared" si="3"/>
        <v>19.2</v>
      </c>
    </row>
    <row r="82" spans="1:14" ht="15" hidden="1" customHeight="1" x14ac:dyDescent="0.25">
      <c r="A82" s="624"/>
      <c r="B82" s="609"/>
      <c r="C82" s="124"/>
      <c r="D82" s="228"/>
      <c r="E82" s="227"/>
      <c r="F82" s="227"/>
      <c r="G82" s="227"/>
      <c r="H82" s="227"/>
      <c r="I82" s="227"/>
      <c r="J82" s="201"/>
      <c r="K82" s="201"/>
      <c r="L82" s="201"/>
      <c r="M82" s="201"/>
      <c r="N82" s="201"/>
    </row>
    <row r="83" spans="1:14" ht="15" hidden="1" customHeight="1" x14ac:dyDescent="0.25">
      <c r="A83" s="120"/>
      <c r="B83" s="31"/>
      <c r="C83" s="29"/>
      <c r="D83" s="29"/>
      <c r="E83" s="58"/>
      <c r="F83" s="58"/>
      <c r="G83" s="58"/>
      <c r="H83" s="58"/>
      <c r="I83" s="58"/>
      <c r="J83" s="58">
        <v>4.3499999999999996</v>
      </c>
      <c r="K83" s="58">
        <v>3.75</v>
      </c>
      <c r="L83" s="58">
        <v>6</v>
      </c>
      <c r="M83" s="58">
        <v>75</v>
      </c>
      <c r="N83" s="58">
        <v>1.05</v>
      </c>
    </row>
    <row r="84" spans="1:14" ht="15" hidden="1" customHeight="1" x14ac:dyDescent="0.25">
      <c r="A84" s="121"/>
      <c r="B84" s="16"/>
      <c r="C84" s="67"/>
      <c r="D84" s="67"/>
      <c r="E84" s="58"/>
      <c r="F84" s="58"/>
      <c r="G84" s="58"/>
      <c r="H84" s="58"/>
      <c r="I84" s="58"/>
      <c r="J84" s="58"/>
      <c r="K84" s="58"/>
      <c r="L84" s="58"/>
      <c r="M84" s="58"/>
      <c r="N84" s="58"/>
    </row>
    <row r="85" spans="1:14" ht="15" hidden="1" customHeight="1" x14ac:dyDescent="0.25">
      <c r="A85" s="146"/>
      <c r="B85" s="44"/>
      <c r="C85" s="77"/>
      <c r="D85" s="77"/>
      <c r="E85" s="90"/>
      <c r="F85" s="90"/>
      <c r="G85" s="90"/>
      <c r="H85" s="90"/>
      <c r="I85" s="111"/>
      <c r="J85" s="90">
        <v>0.7</v>
      </c>
      <c r="K85" s="90">
        <v>0.2</v>
      </c>
      <c r="L85" s="90">
        <v>6.4</v>
      </c>
      <c r="M85" s="90">
        <v>49.75</v>
      </c>
      <c r="N85" s="111">
        <v>32.299999999999997</v>
      </c>
    </row>
    <row r="86" spans="1:14" ht="15" hidden="1" customHeight="1" x14ac:dyDescent="0.25">
      <c r="A86" s="38"/>
      <c r="B86" s="81"/>
      <c r="C86" s="87"/>
      <c r="D86" s="195"/>
      <c r="E86" s="179"/>
      <c r="F86" s="179"/>
      <c r="G86" s="179"/>
      <c r="H86" s="185"/>
      <c r="I86" s="179"/>
      <c r="J86" s="179">
        <v>15.35</v>
      </c>
      <c r="K86" s="179">
        <v>8.56</v>
      </c>
      <c r="L86" s="179">
        <v>64.56</v>
      </c>
      <c r="M86" s="185">
        <v>651</v>
      </c>
      <c r="N86" s="179">
        <v>1.36</v>
      </c>
    </row>
    <row r="87" spans="1:14" ht="15.75" customHeight="1" x14ac:dyDescent="0.25">
      <c r="A87" s="88"/>
      <c r="B87" s="25"/>
      <c r="C87" s="22"/>
      <c r="D87" s="17"/>
      <c r="E87" s="58"/>
      <c r="F87" s="58"/>
      <c r="G87" s="58"/>
      <c r="H87" s="58"/>
      <c r="I87" s="58"/>
      <c r="J87" s="58"/>
      <c r="K87" s="58"/>
      <c r="L87" s="58"/>
      <c r="M87" s="58"/>
      <c r="N87" s="58"/>
    </row>
    <row r="88" spans="1:14" ht="15.75" x14ac:dyDescent="0.25">
      <c r="A88" s="215"/>
      <c r="B88" s="400" t="s">
        <v>47</v>
      </c>
      <c r="C88" s="478"/>
      <c r="D88" s="468"/>
      <c r="E88" s="173">
        <v>59.96</v>
      </c>
      <c r="F88" s="173">
        <v>53.22</v>
      </c>
      <c r="G88" s="173">
        <v>200.05</v>
      </c>
      <c r="H88" s="470">
        <v>1692.16</v>
      </c>
      <c r="I88" s="174">
        <v>102.64</v>
      </c>
      <c r="J88" s="102">
        <v>0</v>
      </c>
      <c r="K88" s="102">
        <v>0</v>
      </c>
      <c r="L88" s="102">
        <v>0</v>
      </c>
      <c r="M88" s="86">
        <v>0</v>
      </c>
      <c r="N88" s="113">
        <v>0</v>
      </c>
    </row>
  </sheetData>
  <mergeCells count="20">
    <mergeCell ref="J1:N1"/>
    <mergeCell ref="A4:B4"/>
    <mergeCell ref="A20:B20"/>
    <mergeCell ref="A5:A8"/>
    <mergeCell ref="A9:A12"/>
    <mergeCell ref="A13:A15"/>
    <mergeCell ref="A16:A17"/>
    <mergeCell ref="A48:A50"/>
    <mergeCell ref="A82:B82"/>
    <mergeCell ref="A71:A74"/>
    <mergeCell ref="A75:A78"/>
    <mergeCell ref="E1:I1"/>
    <mergeCell ref="A2:A3"/>
    <mergeCell ref="A26:A31"/>
    <mergeCell ref="A32:A44"/>
    <mergeCell ref="A61:A62"/>
    <mergeCell ref="A54:B54"/>
    <mergeCell ref="A60:B60"/>
    <mergeCell ref="A21:A25"/>
    <mergeCell ref="A45:A47"/>
  </mergeCells>
  <pageMargins left="0.39370078740157483" right="0" top="0.39370078740157483" bottom="0" header="0" footer="0"/>
  <pageSetup paperSize="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opLeftCell="I1" zoomScale="86" zoomScaleNormal="86" workbookViewId="0">
      <selection activeCell="J75" sqref="J75"/>
    </sheetView>
  </sheetViews>
  <sheetFormatPr defaultRowHeight="15" x14ac:dyDescent="0.25"/>
  <cols>
    <col min="1" max="1" width="11.7109375" hidden="1" customWidth="1"/>
    <col min="2" max="2" width="26.7109375" hidden="1" customWidth="1"/>
    <col min="3" max="3" width="8.7109375" hidden="1" customWidth="1"/>
    <col min="4" max="4" width="7.85546875" hidden="1" customWidth="1"/>
    <col min="5" max="5" width="8.7109375" hidden="1" customWidth="1"/>
    <col min="6" max="6" width="8.140625" hidden="1" customWidth="1"/>
    <col min="7" max="7" width="9.140625" hidden="1" customWidth="1"/>
    <col min="8" max="8" width="7.7109375" hidden="1" customWidth="1"/>
    <col min="9" max="9" width="11.7109375" customWidth="1"/>
    <col min="10" max="10" width="26.7109375" customWidth="1"/>
    <col min="11" max="11" width="8.7109375" customWidth="1"/>
    <col min="12" max="12" width="7.5703125" customWidth="1"/>
    <col min="13" max="14" width="8.7109375" customWidth="1"/>
    <col min="15" max="15" width="9.7109375" customWidth="1"/>
    <col min="16" max="16" width="8.7109375" customWidth="1"/>
  </cols>
  <sheetData>
    <row r="1" spans="1:16" ht="30" customHeight="1" x14ac:dyDescent="0.25">
      <c r="A1" s="149"/>
      <c r="B1" s="150"/>
      <c r="C1" s="129" t="s">
        <v>105</v>
      </c>
      <c r="D1" s="560" t="s">
        <v>105</v>
      </c>
      <c r="E1" s="561"/>
      <c r="F1" s="561"/>
      <c r="G1" s="561"/>
      <c r="H1" s="562"/>
      <c r="I1" s="437"/>
      <c r="J1" s="407"/>
      <c r="K1" s="47" t="s">
        <v>106</v>
      </c>
      <c r="L1" s="557" t="s">
        <v>106</v>
      </c>
      <c r="M1" s="558"/>
      <c r="N1" s="558"/>
      <c r="O1" s="558"/>
      <c r="P1" s="559"/>
    </row>
    <row r="2" spans="1:16" ht="39.950000000000003" customHeight="1" x14ac:dyDescent="0.25">
      <c r="A2" s="530" t="s">
        <v>26</v>
      </c>
      <c r="B2" s="132" t="s">
        <v>1</v>
      </c>
      <c r="C2" s="8" t="s">
        <v>28</v>
      </c>
      <c r="D2" s="133" t="s">
        <v>34</v>
      </c>
      <c r="E2" s="133" t="s">
        <v>35</v>
      </c>
      <c r="F2" s="133" t="s">
        <v>31</v>
      </c>
      <c r="G2" s="133" t="s">
        <v>32</v>
      </c>
      <c r="H2" s="134" t="s">
        <v>37</v>
      </c>
      <c r="I2" s="530" t="s">
        <v>26</v>
      </c>
      <c r="J2" s="132" t="s">
        <v>1</v>
      </c>
      <c r="K2" s="8" t="s">
        <v>28</v>
      </c>
      <c r="L2" s="133" t="s">
        <v>34</v>
      </c>
      <c r="M2" s="133" t="s">
        <v>36</v>
      </c>
      <c r="N2" s="133" t="s">
        <v>31</v>
      </c>
      <c r="O2" s="133" t="s">
        <v>32</v>
      </c>
      <c r="P2" s="134" t="s">
        <v>38</v>
      </c>
    </row>
    <row r="3" spans="1:16" x14ac:dyDescent="0.25">
      <c r="A3" s="535"/>
      <c r="B3" s="13" t="s">
        <v>14</v>
      </c>
      <c r="C3" s="374"/>
      <c r="D3" s="17"/>
      <c r="E3" s="17"/>
      <c r="F3" s="17"/>
      <c r="G3" s="17"/>
      <c r="H3" s="18"/>
      <c r="I3" s="535"/>
      <c r="J3" s="13" t="s">
        <v>14</v>
      </c>
      <c r="K3" s="18"/>
      <c r="L3" s="17"/>
      <c r="M3" s="17"/>
      <c r="N3" s="17"/>
      <c r="O3" s="17"/>
      <c r="P3" s="18"/>
    </row>
    <row r="4" spans="1:16" ht="15.75" x14ac:dyDescent="0.25">
      <c r="A4" s="549" t="s">
        <v>3</v>
      </c>
      <c r="B4" s="550"/>
      <c r="C4" s="123"/>
      <c r="D4" s="155"/>
      <c r="E4" s="155"/>
      <c r="F4" s="155"/>
      <c r="G4" s="156"/>
      <c r="H4" s="156"/>
      <c r="I4" s="549" t="s">
        <v>3</v>
      </c>
      <c r="J4" s="550"/>
      <c r="K4" s="156"/>
      <c r="L4" s="155"/>
      <c r="M4" s="155"/>
      <c r="N4" s="155"/>
      <c r="O4" s="156"/>
      <c r="P4" s="155"/>
    </row>
    <row r="5" spans="1:16" ht="24" customHeight="1" x14ac:dyDescent="0.25">
      <c r="A5" s="530" t="s">
        <v>153</v>
      </c>
      <c r="B5" s="19" t="s">
        <v>154</v>
      </c>
      <c r="C5" s="20">
        <v>60</v>
      </c>
      <c r="D5" s="377">
        <v>0.66</v>
      </c>
      <c r="E5" s="377">
        <v>0.12</v>
      </c>
      <c r="F5" s="377">
        <v>2.2799999999999998</v>
      </c>
      <c r="G5" s="377">
        <v>14.4</v>
      </c>
      <c r="H5" s="377">
        <v>15</v>
      </c>
      <c r="I5" s="160" t="s">
        <v>290</v>
      </c>
      <c r="J5" s="19" t="s">
        <v>156</v>
      </c>
      <c r="K5" s="20">
        <v>30</v>
      </c>
      <c r="L5" s="117">
        <v>0.1</v>
      </c>
      <c r="M5" s="377">
        <v>0</v>
      </c>
      <c r="N5" s="377">
        <v>17.8</v>
      </c>
      <c r="O5" s="377">
        <v>71.8</v>
      </c>
      <c r="P5" s="117">
        <v>0.1</v>
      </c>
    </row>
    <row r="6" spans="1:16" ht="24" customHeight="1" x14ac:dyDescent="0.25">
      <c r="A6" s="535"/>
      <c r="B6" s="480" t="s">
        <v>130</v>
      </c>
      <c r="C6" s="23">
        <v>64</v>
      </c>
      <c r="D6" s="58"/>
      <c r="E6" s="58"/>
      <c r="F6" s="58"/>
      <c r="G6" s="58"/>
      <c r="H6" s="58"/>
      <c r="I6" s="530" t="s">
        <v>259</v>
      </c>
      <c r="J6" s="19" t="s">
        <v>157</v>
      </c>
      <c r="K6" s="20">
        <v>10</v>
      </c>
      <c r="L6" s="377">
        <v>0.1</v>
      </c>
      <c r="M6" s="377">
        <v>8.3000000000000007</v>
      </c>
      <c r="N6" s="377">
        <v>0.1</v>
      </c>
      <c r="O6" s="377">
        <v>74.900000000000006</v>
      </c>
      <c r="P6" s="117">
        <v>0</v>
      </c>
    </row>
    <row r="7" spans="1:16" ht="12" hidden="1" customHeight="1" x14ac:dyDescent="0.25">
      <c r="A7" s="466"/>
      <c r="B7" s="479"/>
      <c r="C7" s="23"/>
      <c r="D7" s="58"/>
      <c r="E7" s="58"/>
      <c r="F7" s="58"/>
      <c r="G7" s="58"/>
      <c r="H7" s="58"/>
      <c r="I7" s="535"/>
      <c r="J7" s="22" t="s">
        <v>98</v>
      </c>
      <c r="K7" s="50">
        <v>10</v>
      </c>
      <c r="L7" s="377"/>
      <c r="M7" s="377"/>
      <c r="N7" s="377"/>
      <c r="O7" s="377"/>
      <c r="P7" s="117"/>
    </row>
    <row r="8" spans="1:16" ht="24" customHeight="1" x14ac:dyDescent="0.25">
      <c r="A8" s="530" t="s">
        <v>155</v>
      </c>
      <c r="B8" s="19" t="s">
        <v>109</v>
      </c>
      <c r="C8" s="29">
        <v>180</v>
      </c>
      <c r="D8" s="377">
        <v>20.97</v>
      </c>
      <c r="E8" s="377">
        <v>21.15</v>
      </c>
      <c r="F8" s="377">
        <v>17</v>
      </c>
      <c r="G8" s="377">
        <v>342</v>
      </c>
      <c r="H8" s="377">
        <v>3.6</v>
      </c>
      <c r="I8" s="554" t="s">
        <v>284</v>
      </c>
      <c r="J8" s="272" t="s">
        <v>89</v>
      </c>
      <c r="K8" s="20">
        <v>40</v>
      </c>
      <c r="L8" s="117">
        <v>5.0999999999999996</v>
      </c>
      <c r="M8" s="117">
        <v>4.5999999999999996</v>
      </c>
      <c r="N8" s="117">
        <v>0.3</v>
      </c>
      <c r="O8" s="404">
        <v>63</v>
      </c>
      <c r="P8" s="117">
        <v>0</v>
      </c>
    </row>
    <row r="9" spans="1:16" ht="15" hidden="1" customHeight="1" x14ac:dyDescent="0.25">
      <c r="A9" s="531"/>
      <c r="B9" s="22" t="s">
        <v>297</v>
      </c>
      <c r="C9" s="408">
        <v>100.8</v>
      </c>
      <c r="D9" s="158"/>
      <c r="E9" s="158"/>
      <c r="F9" s="158"/>
      <c r="G9" s="158"/>
      <c r="H9" s="158"/>
      <c r="I9" s="555"/>
      <c r="J9" s="201" t="s">
        <v>285</v>
      </c>
      <c r="K9" s="58">
        <v>1</v>
      </c>
      <c r="L9" s="117"/>
      <c r="M9" s="117"/>
      <c r="N9" s="117"/>
      <c r="O9" s="404"/>
      <c r="P9" s="117"/>
    </row>
    <row r="10" spans="1:16" ht="24" customHeight="1" x14ac:dyDescent="0.25">
      <c r="A10" s="531"/>
      <c r="B10" s="22" t="s">
        <v>120</v>
      </c>
      <c r="C10" s="408">
        <v>148.5</v>
      </c>
      <c r="D10" s="158"/>
      <c r="E10" s="158"/>
      <c r="F10" s="158"/>
      <c r="G10" s="158"/>
      <c r="H10" s="158"/>
      <c r="I10" s="530" t="s">
        <v>288</v>
      </c>
      <c r="J10" s="271" t="s">
        <v>289</v>
      </c>
      <c r="K10" s="20">
        <v>250</v>
      </c>
      <c r="L10" s="377">
        <v>7.74</v>
      </c>
      <c r="M10" s="377">
        <v>11.82</v>
      </c>
      <c r="N10" s="377">
        <v>35.54</v>
      </c>
      <c r="O10" s="377">
        <v>279</v>
      </c>
      <c r="P10" s="377">
        <v>1.42</v>
      </c>
    </row>
    <row r="11" spans="1:16" ht="15" hidden="1" customHeight="1" x14ac:dyDescent="0.25">
      <c r="A11" s="531"/>
      <c r="B11" s="22" t="s">
        <v>98</v>
      </c>
      <c r="C11" s="408">
        <v>9</v>
      </c>
      <c r="D11" s="158"/>
      <c r="E11" s="158"/>
      <c r="F11" s="158"/>
      <c r="G11" s="158"/>
      <c r="H11" s="158"/>
      <c r="I11" s="531"/>
      <c r="J11" s="201" t="s">
        <v>115</v>
      </c>
      <c r="K11" s="23">
        <v>38.5</v>
      </c>
      <c r="L11" s="158"/>
      <c r="M11" s="158"/>
      <c r="N11" s="158"/>
      <c r="O11" s="158"/>
      <c r="P11" s="158"/>
    </row>
    <row r="12" spans="1:16" ht="15" hidden="1" customHeight="1" x14ac:dyDescent="0.25">
      <c r="A12" s="531"/>
      <c r="B12" s="22" t="s">
        <v>292</v>
      </c>
      <c r="C12" s="408">
        <v>3.6</v>
      </c>
      <c r="D12" s="158"/>
      <c r="E12" s="158"/>
      <c r="F12" s="158"/>
      <c r="G12" s="158"/>
      <c r="H12" s="158"/>
      <c r="I12" s="531"/>
      <c r="J12" s="201" t="s">
        <v>97</v>
      </c>
      <c r="K12" s="23">
        <v>132.5</v>
      </c>
      <c r="L12" s="158"/>
      <c r="M12" s="158"/>
      <c r="N12" s="158"/>
      <c r="O12" s="158"/>
      <c r="P12" s="158"/>
    </row>
    <row r="13" spans="1:16" ht="15" hidden="1" customHeight="1" x14ac:dyDescent="0.25">
      <c r="A13" s="531"/>
      <c r="B13" s="22" t="s">
        <v>294</v>
      </c>
      <c r="C13" s="408">
        <v>2.7</v>
      </c>
      <c r="D13" s="158"/>
      <c r="E13" s="158"/>
      <c r="F13" s="158"/>
      <c r="G13" s="158"/>
      <c r="H13" s="158"/>
      <c r="I13" s="531"/>
      <c r="J13" s="201" t="s">
        <v>98</v>
      </c>
      <c r="K13" s="58">
        <v>6.25</v>
      </c>
      <c r="L13" s="158"/>
      <c r="M13" s="158"/>
      <c r="N13" s="158"/>
      <c r="O13" s="158"/>
      <c r="P13" s="158"/>
    </row>
    <row r="14" spans="1:16" ht="15" hidden="1" customHeight="1" x14ac:dyDescent="0.25">
      <c r="A14" s="471"/>
      <c r="B14" s="19"/>
      <c r="C14" s="29"/>
      <c r="D14" s="377"/>
      <c r="E14" s="377"/>
      <c r="F14" s="377"/>
      <c r="G14" s="377"/>
      <c r="H14" s="377"/>
      <c r="I14" s="535"/>
      <c r="J14" s="201" t="s">
        <v>90</v>
      </c>
      <c r="K14" s="58">
        <v>6.25</v>
      </c>
      <c r="L14" s="117"/>
      <c r="M14" s="117"/>
      <c r="N14" s="117"/>
      <c r="O14" s="404"/>
      <c r="P14" s="117"/>
    </row>
    <row r="15" spans="1:16" ht="24" customHeight="1" x14ac:dyDescent="0.25">
      <c r="A15" s="530" t="s">
        <v>286</v>
      </c>
      <c r="B15" s="54" t="s">
        <v>287</v>
      </c>
      <c r="C15" s="29">
        <v>200</v>
      </c>
      <c r="D15" s="117">
        <v>0.2</v>
      </c>
      <c r="E15" s="117">
        <v>0</v>
      </c>
      <c r="F15" s="117">
        <v>6.4</v>
      </c>
      <c r="G15" s="117">
        <v>26.4</v>
      </c>
      <c r="H15" s="117">
        <v>0</v>
      </c>
      <c r="I15" s="532" t="s">
        <v>286</v>
      </c>
      <c r="J15" s="54" t="s">
        <v>287</v>
      </c>
      <c r="K15" s="29">
        <v>200</v>
      </c>
      <c r="L15" s="117">
        <v>0.2</v>
      </c>
      <c r="M15" s="117">
        <v>0</v>
      </c>
      <c r="N15" s="117">
        <v>6.4</v>
      </c>
      <c r="O15" s="117">
        <v>26.4</v>
      </c>
      <c r="P15" s="117">
        <v>0</v>
      </c>
    </row>
    <row r="16" spans="1:16" ht="15" hidden="1" customHeight="1" x14ac:dyDescent="0.25">
      <c r="A16" s="531"/>
      <c r="B16" s="28" t="s">
        <v>124</v>
      </c>
      <c r="C16" s="408">
        <v>1</v>
      </c>
      <c r="D16" s="90"/>
      <c r="E16" s="90"/>
      <c r="F16" s="90"/>
      <c r="G16" s="90"/>
      <c r="H16" s="58"/>
      <c r="I16" s="533"/>
      <c r="J16" s="28" t="s">
        <v>124</v>
      </c>
      <c r="K16" s="408">
        <v>1</v>
      </c>
      <c r="L16" s="58"/>
      <c r="M16" s="58"/>
      <c r="N16" s="58"/>
      <c r="O16" s="58"/>
      <c r="P16" s="58"/>
    </row>
    <row r="17" spans="1:16" ht="15" hidden="1" customHeight="1" x14ac:dyDescent="0.25">
      <c r="A17" s="535"/>
      <c r="B17" s="93" t="s">
        <v>151</v>
      </c>
      <c r="C17" s="408">
        <v>10</v>
      </c>
      <c r="D17" s="90"/>
      <c r="E17" s="90"/>
      <c r="F17" s="90"/>
      <c r="G17" s="90"/>
      <c r="H17" s="58"/>
      <c r="I17" s="534"/>
      <c r="J17" s="93" t="s">
        <v>151</v>
      </c>
      <c r="K17" s="408">
        <v>10</v>
      </c>
      <c r="L17" s="58"/>
      <c r="M17" s="58"/>
      <c r="N17" s="58"/>
      <c r="O17" s="58"/>
      <c r="P17" s="58"/>
    </row>
    <row r="18" spans="1:16" ht="24" customHeight="1" x14ac:dyDescent="0.25">
      <c r="A18" s="406" t="s">
        <v>295</v>
      </c>
      <c r="B18" s="19" t="s">
        <v>15</v>
      </c>
      <c r="C18" s="72">
        <v>30</v>
      </c>
      <c r="D18" s="377">
        <v>1.68</v>
      </c>
      <c r="E18" s="377">
        <v>0.24</v>
      </c>
      <c r="F18" s="377">
        <v>11.7</v>
      </c>
      <c r="G18" s="377">
        <v>58.5</v>
      </c>
      <c r="H18" s="377">
        <v>0</v>
      </c>
      <c r="I18" s="406" t="s">
        <v>295</v>
      </c>
      <c r="J18" s="19" t="s">
        <v>15</v>
      </c>
      <c r="K18" s="72">
        <v>40</v>
      </c>
      <c r="L18" s="377">
        <v>2.2400000000000002</v>
      </c>
      <c r="M18" s="377">
        <v>0.32</v>
      </c>
      <c r="N18" s="377">
        <v>15.6</v>
      </c>
      <c r="O18" s="377">
        <v>78</v>
      </c>
      <c r="P18" s="377">
        <v>0</v>
      </c>
    </row>
    <row r="19" spans="1:16" ht="20.100000000000001" hidden="1" customHeight="1" x14ac:dyDescent="0.25">
      <c r="A19" s="532" t="s">
        <v>279</v>
      </c>
      <c r="B19" s="19" t="s">
        <v>280</v>
      </c>
      <c r="C19" s="405">
        <v>185</v>
      </c>
      <c r="D19" s="405">
        <v>1.17</v>
      </c>
      <c r="E19" s="405">
        <v>0.26</v>
      </c>
      <c r="F19" s="405">
        <v>10.53</v>
      </c>
      <c r="G19" s="29">
        <v>55.9</v>
      </c>
      <c r="H19" s="405">
        <v>78</v>
      </c>
      <c r="I19" s="383"/>
      <c r="J19" s="157"/>
      <c r="K19" s="72"/>
      <c r="L19" s="377"/>
      <c r="M19" s="377"/>
      <c r="N19" s="377"/>
      <c r="O19" s="377"/>
      <c r="P19" s="377"/>
    </row>
    <row r="20" spans="1:16" ht="15" hidden="1" customHeight="1" x14ac:dyDescent="0.25">
      <c r="A20" s="534"/>
      <c r="B20" s="385" t="s">
        <v>212</v>
      </c>
      <c r="C20" s="59">
        <v>185</v>
      </c>
      <c r="D20" s="377"/>
      <c r="E20" s="377"/>
      <c r="F20" s="377"/>
      <c r="G20" s="377"/>
      <c r="H20" s="377"/>
      <c r="I20" s="383"/>
      <c r="J20" s="157"/>
      <c r="K20" s="72"/>
      <c r="L20" s="377"/>
      <c r="M20" s="377"/>
      <c r="N20" s="377"/>
      <c r="O20" s="377"/>
      <c r="P20" s="377"/>
    </row>
    <row r="21" spans="1:16" ht="15" customHeight="1" x14ac:dyDescent="0.25">
      <c r="A21" s="84"/>
      <c r="B21" s="386" t="s">
        <v>27</v>
      </c>
      <c r="C21" s="387"/>
      <c r="D21" s="363">
        <f>SUM(D5:D20)</f>
        <v>24.68</v>
      </c>
      <c r="E21" s="363">
        <f>SUM(E5:E20)</f>
        <v>21.77</v>
      </c>
      <c r="F21" s="363">
        <f>SUM(F5:F20)</f>
        <v>47.91</v>
      </c>
      <c r="G21" s="364">
        <f>SUM(G5:G20)</f>
        <v>497.19999999999993</v>
      </c>
      <c r="H21" s="363">
        <f>SUM(H5:H20)</f>
        <v>96.6</v>
      </c>
      <c r="I21" s="84"/>
      <c r="J21" s="161"/>
      <c r="K21" s="161"/>
      <c r="L21" s="363">
        <f>SUM(L5:L20)</f>
        <v>15.479999999999999</v>
      </c>
      <c r="M21" s="363">
        <f>SUM(M5:M20)</f>
        <v>25.04</v>
      </c>
      <c r="N21" s="363">
        <f>SUM(N5:N20)</f>
        <v>75.739999999999995</v>
      </c>
      <c r="O21" s="364">
        <f>SUM(O5:O20)</f>
        <v>593.1</v>
      </c>
      <c r="P21" s="363">
        <f>SUM(P5:P20)</f>
        <v>1.52</v>
      </c>
    </row>
    <row r="22" spans="1:16" ht="15" customHeight="1" x14ac:dyDescent="0.25">
      <c r="A22" s="547" t="s">
        <v>23</v>
      </c>
      <c r="B22" s="548"/>
      <c r="C22" s="46"/>
      <c r="D22" s="164"/>
      <c r="E22" s="164"/>
      <c r="F22" s="164"/>
      <c r="G22" s="158"/>
      <c r="H22" s="165"/>
      <c r="I22" s="547" t="s">
        <v>23</v>
      </c>
      <c r="J22" s="548"/>
      <c r="K22" s="165"/>
      <c r="L22" s="164"/>
      <c r="M22" s="164"/>
      <c r="N22" s="164"/>
      <c r="O22" s="158"/>
      <c r="P22" s="166"/>
    </row>
    <row r="23" spans="1:16" ht="28.5" customHeight="1" x14ac:dyDescent="0.25">
      <c r="A23" s="530" t="s">
        <v>139</v>
      </c>
      <c r="B23" s="61" t="s">
        <v>140</v>
      </c>
      <c r="C23" s="62">
        <v>60</v>
      </c>
      <c r="D23" s="503">
        <v>0.54</v>
      </c>
      <c r="E23" s="503">
        <v>3.06</v>
      </c>
      <c r="F23" s="503">
        <v>2.16</v>
      </c>
      <c r="G23" s="503">
        <v>38.4</v>
      </c>
      <c r="H23" s="503">
        <v>8.4600000000000009</v>
      </c>
      <c r="I23" s="530" t="s">
        <v>139</v>
      </c>
      <c r="J23" s="61" t="s">
        <v>140</v>
      </c>
      <c r="K23" s="62">
        <v>100</v>
      </c>
      <c r="L23" s="392">
        <v>0.9</v>
      </c>
      <c r="M23" s="392">
        <v>5.0999999999999996</v>
      </c>
      <c r="N23" s="392">
        <v>3.6</v>
      </c>
      <c r="O23" s="392">
        <v>64</v>
      </c>
      <c r="P23" s="392">
        <v>14.1</v>
      </c>
    </row>
    <row r="24" spans="1:16" ht="15" hidden="1" customHeight="1" x14ac:dyDescent="0.25">
      <c r="A24" s="531"/>
      <c r="B24" s="391" t="s">
        <v>103</v>
      </c>
      <c r="C24" s="299">
        <v>28.8</v>
      </c>
      <c r="D24" s="58"/>
      <c r="E24" s="58"/>
      <c r="F24" s="58"/>
      <c r="G24" s="58"/>
      <c r="H24" s="58"/>
      <c r="I24" s="531"/>
      <c r="J24" s="391" t="s">
        <v>103</v>
      </c>
      <c r="K24" s="299">
        <v>48</v>
      </c>
      <c r="L24" s="168"/>
      <c r="M24" s="168"/>
      <c r="N24" s="168"/>
      <c r="O24" s="168"/>
      <c r="P24" s="168"/>
    </row>
    <row r="25" spans="1:16" ht="15" hidden="1" customHeight="1" x14ac:dyDescent="0.25">
      <c r="A25" s="531"/>
      <c r="B25" s="391" t="s">
        <v>141</v>
      </c>
      <c r="C25" s="299">
        <v>21</v>
      </c>
      <c r="D25" s="58"/>
      <c r="E25" s="58"/>
      <c r="F25" s="58"/>
      <c r="G25" s="58"/>
      <c r="H25" s="58"/>
      <c r="I25" s="531"/>
      <c r="J25" s="391" t="s">
        <v>141</v>
      </c>
      <c r="K25" s="299">
        <v>35</v>
      </c>
      <c r="L25" s="168"/>
      <c r="M25" s="168"/>
      <c r="N25" s="168"/>
      <c r="O25" s="168"/>
      <c r="P25" s="168"/>
    </row>
    <row r="26" spans="1:16" ht="15" hidden="1" customHeight="1" x14ac:dyDescent="0.25">
      <c r="A26" s="531"/>
      <c r="B26" s="391" t="s">
        <v>142</v>
      </c>
      <c r="C26" s="299">
        <v>7.2</v>
      </c>
      <c r="D26" s="58"/>
      <c r="E26" s="58"/>
      <c r="F26" s="58"/>
      <c r="G26" s="58"/>
      <c r="H26" s="58"/>
      <c r="I26" s="531"/>
      <c r="J26" s="391" t="s">
        <v>142</v>
      </c>
      <c r="K26" s="299">
        <v>12</v>
      </c>
      <c r="L26" s="168"/>
      <c r="M26" s="168"/>
      <c r="N26" s="168"/>
      <c r="O26" s="168"/>
      <c r="P26" s="168"/>
    </row>
    <row r="27" spans="1:16" ht="15" hidden="1" customHeight="1" x14ac:dyDescent="0.25">
      <c r="A27" s="535"/>
      <c r="B27" s="4" t="s">
        <v>94</v>
      </c>
      <c r="C27" s="23">
        <v>3</v>
      </c>
      <c r="D27" s="58"/>
      <c r="E27" s="58"/>
      <c r="F27" s="58"/>
      <c r="G27" s="58"/>
      <c r="H27" s="58"/>
      <c r="I27" s="535"/>
      <c r="J27" s="4" t="s">
        <v>94</v>
      </c>
      <c r="K27" s="23">
        <v>5</v>
      </c>
      <c r="L27" s="158"/>
      <c r="M27" s="158"/>
      <c r="N27" s="158"/>
      <c r="O27" s="158"/>
      <c r="P27" s="158"/>
    </row>
    <row r="28" spans="1:16" ht="24" customHeight="1" x14ac:dyDescent="0.25">
      <c r="A28" s="530" t="s">
        <v>239</v>
      </c>
      <c r="B28" s="19" t="s">
        <v>202</v>
      </c>
      <c r="C28" s="15">
        <v>200</v>
      </c>
      <c r="D28" s="405">
        <v>6.14</v>
      </c>
      <c r="E28" s="405">
        <v>9.7799999999999994</v>
      </c>
      <c r="F28" s="405">
        <v>2.38</v>
      </c>
      <c r="G28" s="377">
        <v>100</v>
      </c>
      <c r="H28" s="377">
        <v>1.9</v>
      </c>
      <c r="I28" s="530" t="s">
        <v>239</v>
      </c>
      <c r="J28" s="19" t="s">
        <v>202</v>
      </c>
      <c r="K28" s="15">
        <v>250</v>
      </c>
      <c r="L28" s="405">
        <v>7.67</v>
      </c>
      <c r="M28" s="405">
        <v>12.22</v>
      </c>
      <c r="N28" s="405">
        <v>2.97</v>
      </c>
      <c r="O28" s="377">
        <v>122.5</v>
      </c>
      <c r="P28" s="377">
        <v>2.37</v>
      </c>
    </row>
    <row r="29" spans="1:16" ht="24.75" hidden="1" customHeight="1" x14ac:dyDescent="0.25">
      <c r="A29" s="531"/>
      <c r="B29" s="22" t="s">
        <v>300</v>
      </c>
      <c r="C29" s="23">
        <v>14</v>
      </c>
      <c r="D29" s="144"/>
      <c r="E29" s="144"/>
      <c r="F29" s="144"/>
      <c r="G29" s="144"/>
      <c r="H29" s="144"/>
      <c r="I29" s="531"/>
      <c r="J29" s="22" t="s">
        <v>300</v>
      </c>
      <c r="K29" s="23">
        <v>17.5</v>
      </c>
      <c r="L29" s="90"/>
      <c r="M29" s="90"/>
      <c r="N29" s="90"/>
      <c r="O29" s="90"/>
      <c r="P29" s="90"/>
    </row>
    <row r="30" spans="1:16" ht="15" hidden="1" customHeight="1" x14ac:dyDescent="0.25">
      <c r="A30" s="531"/>
      <c r="B30" s="28" t="s">
        <v>111</v>
      </c>
      <c r="C30" s="23">
        <v>27.6</v>
      </c>
      <c r="D30" s="90"/>
      <c r="E30" s="90"/>
      <c r="F30" s="90"/>
      <c r="G30" s="90"/>
      <c r="H30" s="90"/>
      <c r="I30" s="531"/>
      <c r="J30" s="28" t="s">
        <v>111</v>
      </c>
      <c r="K30" s="23">
        <v>34.5</v>
      </c>
      <c r="L30" s="90"/>
      <c r="M30" s="90"/>
      <c r="N30" s="90"/>
      <c r="O30" s="90"/>
      <c r="P30" s="90"/>
    </row>
    <row r="31" spans="1:16" ht="15" hidden="1" customHeight="1" x14ac:dyDescent="0.25">
      <c r="A31" s="531"/>
      <c r="B31" s="28" t="s">
        <v>121</v>
      </c>
      <c r="C31" s="23">
        <v>12</v>
      </c>
      <c r="D31" s="90"/>
      <c r="E31" s="90"/>
      <c r="F31" s="90"/>
      <c r="G31" s="90"/>
      <c r="H31" s="90"/>
      <c r="I31" s="531"/>
      <c r="J31" s="28" t="s">
        <v>121</v>
      </c>
      <c r="K31" s="23">
        <v>15</v>
      </c>
      <c r="L31" s="90"/>
      <c r="M31" s="90"/>
      <c r="N31" s="90"/>
      <c r="O31" s="90"/>
      <c r="P31" s="90"/>
    </row>
    <row r="32" spans="1:16" ht="15" hidden="1" customHeight="1" x14ac:dyDescent="0.25">
      <c r="A32" s="531"/>
      <c r="B32" s="28" t="s">
        <v>110</v>
      </c>
      <c r="C32" s="23">
        <v>4</v>
      </c>
      <c r="D32" s="90"/>
      <c r="E32" s="90"/>
      <c r="F32" s="90"/>
      <c r="G32" s="90"/>
      <c r="H32" s="90"/>
      <c r="I32" s="531"/>
      <c r="J32" s="28" t="s">
        <v>110</v>
      </c>
      <c r="K32" s="23">
        <v>5</v>
      </c>
      <c r="L32" s="90"/>
      <c r="M32" s="90"/>
      <c r="N32" s="90"/>
      <c r="O32" s="90"/>
      <c r="P32" s="90"/>
    </row>
    <row r="33" spans="1:16" ht="15" hidden="1" customHeight="1" x14ac:dyDescent="0.25">
      <c r="A33" s="531"/>
      <c r="B33" s="22" t="s">
        <v>96</v>
      </c>
      <c r="C33" s="58">
        <v>17</v>
      </c>
      <c r="D33" s="90"/>
      <c r="E33" s="90"/>
      <c r="F33" s="90"/>
      <c r="G33" s="90"/>
      <c r="H33" s="90"/>
      <c r="I33" s="531"/>
      <c r="J33" s="22" t="s">
        <v>96</v>
      </c>
      <c r="K33" s="58">
        <v>21.25</v>
      </c>
      <c r="L33" s="90"/>
      <c r="M33" s="90"/>
      <c r="N33" s="90"/>
      <c r="O33" s="90"/>
      <c r="P33" s="90"/>
    </row>
    <row r="34" spans="1:16" ht="15" hidden="1" customHeight="1" x14ac:dyDescent="0.25">
      <c r="A34" s="531"/>
      <c r="B34" s="22" t="s">
        <v>312</v>
      </c>
      <c r="C34" s="23">
        <v>2</v>
      </c>
      <c r="D34" s="90"/>
      <c r="E34" s="90"/>
      <c r="F34" s="90"/>
      <c r="G34" s="90"/>
      <c r="H34" s="90"/>
      <c r="I34" s="531"/>
      <c r="J34" s="22" t="s">
        <v>312</v>
      </c>
      <c r="K34" s="23">
        <v>2.5</v>
      </c>
      <c r="L34" s="90"/>
      <c r="M34" s="90"/>
      <c r="N34" s="90"/>
      <c r="O34" s="90"/>
      <c r="P34" s="90"/>
    </row>
    <row r="35" spans="1:16" ht="15" hidden="1" customHeight="1" x14ac:dyDescent="0.25">
      <c r="A35" s="531"/>
      <c r="B35" s="22" t="s">
        <v>98</v>
      </c>
      <c r="C35" s="23">
        <v>4</v>
      </c>
      <c r="D35" s="90"/>
      <c r="E35" s="90"/>
      <c r="F35" s="90"/>
      <c r="G35" s="90"/>
      <c r="H35" s="90"/>
      <c r="I35" s="531"/>
      <c r="J35" s="22" t="s">
        <v>98</v>
      </c>
      <c r="K35" s="23">
        <v>5</v>
      </c>
      <c r="L35" s="90"/>
      <c r="M35" s="90"/>
      <c r="N35" s="90"/>
      <c r="O35" s="90"/>
      <c r="P35" s="90"/>
    </row>
    <row r="36" spans="1:16" ht="15" hidden="1" customHeight="1" x14ac:dyDescent="0.25">
      <c r="A36" s="531"/>
      <c r="B36" s="22" t="s">
        <v>278</v>
      </c>
      <c r="C36" s="23">
        <v>1.6</v>
      </c>
      <c r="D36" s="90"/>
      <c r="E36" s="90"/>
      <c r="F36" s="90"/>
      <c r="G36" s="90"/>
      <c r="H36" s="90"/>
      <c r="I36" s="531"/>
      <c r="J36" s="22" t="s">
        <v>278</v>
      </c>
      <c r="K36" s="23">
        <v>2</v>
      </c>
      <c r="L36" s="90"/>
      <c r="M36" s="90"/>
      <c r="N36" s="90"/>
      <c r="O36" s="90"/>
      <c r="P36" s="90"/>
    </row>
    <row r="37" spans="1:16" ht="27.75" customHeight="1" x14ac:dyDescent="0.25">
      <c r="A37" s="530" t="s">
        <v>314</v>
      </c>
      <c r="B37" s="19" t="s">
        <v>313</v>
      </c>
      <c r="C37" s="15">
        <v>110</v>
      </c>
      <c r="D37" s="377">
        <v>13.58</v>
      </c>
      <c r="E37" s="377">
        <v>13.72</v>
      </c>
      <c r="F37" s="377">
        <v>13.88</v>
      </c>
      <c r="G37" s="377">
        <v>233.4</v>
      </c>
      <c r="H37" s="377">
        <v>0.98</v>
      </c>
      <c r="I37" s="530" t="s">
        <v>314</v>
      </c>
      <c r="J37" s="19" t="s">
        <v>313</v>
      </c>
      <c r="K37" s="15">
        <v>150</v>
      </c>
      <c r="L37" s="377">
        <v>18.52</v>
      </c>
      <c r="M37" s="377">
        <v>18.71</v>
      </c>
      <c r="N37" s="377">
        <v>18.940000000000001</v>
      </c>
      <c r="O37" s="377">
        <v>318.35000000000002</v>
      </c>
      <c r="P37" s="377">
        <v>1.34</v>
      </c>
    </row>
    <row r="38" spans="1:16" ht="28.5" hidden="1" customHeight="1" x14ac:dyDescent="0.25">
      <c r="A38" s="531"/>
      <c r="B38" s="22" t="s">
        <v>300</v>
      </c>
      <c r="C38" s="91">
        <v>68.8</v>
      </c>
      <c r="D38" s="145"/>
      <c r="E38" s="145"/>
      <c r="F38" s="145"/>
      <c r="G38" s="145"/>
      <c r="H38" s="145"/>
      <c r="I38" s="531"/>
      <c r="J38" s="22" t="s">
        <v>300</v>
      </c>
      <c r="K38" s="91">
        <v>86</v>
      </c>
      <c r="L38" s="90"/>
      <c r="M38" s="90"/>
      <c r="N38" s="90"/>
      <c r="O38" s="90"/>
      <c r="P38" s="90"/>
    </row>
    <row r="39" spans="1:16" ht="15" hidden="1" customHeight="1" x14ac:dyDescent="0.25">
      <c r="A39" s="531"/>
      <c r="B39" s="22" t="s">
        <v>15</v>
      </c>
      <c r="C39" s="91">
        <v>15.2</v>
      </c>
      <c r="D39" s="144"/>
      <c r="E39" s="144"/>
      <c r="F39" s="144"/>
      <c r="G39" s="144"/>
      <c r="H39" s="144"/>
      <c r="I39" s="531"/>
      <c r="J39" s="22" t="s">
        <v>15</v>
      </c>
      <c r="K39" s="91">
        <v>19</v>
      </c>
      <c r="L39" s="90"/>
      <c r="M39" s="90"/>
      <c r="N39" s="90"/>
      <c r="O39" s="90"/>
      <c r="P39" s="90"/>
    </row>
    <row r="40" spans="1:16" ht="15" hidden="1" customHeight="1" x14ac:dyDescent="0.25">
      <c r="A40" s="531"/>
      <c r="B40" s="22" t="s">
        <v>118</v>
      </c>
      <c r="C40" s="91">
        <v>8.8000000000000007</v>
      </c>
      <c r="D40" s="144"/>
      <c r="E40" s="144"/>
      <c r="F40" s="144"/>
      <c r="G40" s="144"/>
      <c r="H40" s="144"/>
      <c r="I40" s="531"/>
      <c r="J40" s="22" t="s">
        <v>118</v>
      </c>
      <c r="K40" s="91">
        <v>11</v>
      </c>
      <c r="L40" s="90"/>
      <c r="M40" s="90"/>
      <c r="N40" s="90"/>
      <c r="O40" s="90"/>
      <c r="P40" s="90"/>
    </row>
    <row r="41" spans="1:16" ht="15" hidden="1" customHeight="1" x14ac:dyDescent="0.25">
      <c r="A41" s="531"/>
      <c r="B41" s="22" t="s">
        <v>98</v>
      </c>
      <c r="C41" s="91">
        <v>5.6</v>
      </c>
      <c r="D41" s="144"/>
      <c r="E41" s="144"/>
      <c r="F41" s="144"/>
      <c r="G41" s="144"/>
      <c r="H41" s="144"/>
      <c r="I41" s="531"/>
      <c r="J41" s="22" t="s">
        <v>98</v>
      </c>
      <c r="K41" s="91">
        <v>7</v>
      </c>
      <c r="L41" s="90"/>
      <c r="M41" s="90"/>
      <c r="N41" s="90"/>
      <c r="O41" s="90"/>
      <c r="P41" s="90"/>
    </row>
    <row r="42" spans="1:16" ht="15" hidden="1" customHeight="1" x14ac:dyDescent="0.25">
      <c r="A42" s="531"/>
      <c r="B42" s="22" t="s">
        <v>97</v>
      </c>
      <c r="C42" s="91">
        <v>18.399999999999999</v>
      </c>
      <c r="D42" s="144"/>
      <c r="E42" s="144"/>
      <c r="F42" s="144"/>
      <c r="G42" s="144"/>
      <c r="H42" s="144"/>
      <c r="I42" s="531"/>
      <c r="J42" s="22" t="s">
        <v>97</v>
      </c>
      <c r="K42" s="91">
        <v>23</v>
      </c>
      <c r="L42" s="90"/>
      <c r="M42" s="90"/>
      <c r="N42" s="90"/>
      <c r="O42" s="90"/>
      <c r="P42" s="90"/>
    </row>
    <row r="43" spans="1:16" ht="15" hidden="1" customHeight="1" x14ac:dyDescent="0.25">
      <c r="A43" s="531"/>
      <c r="B43" s="22" t="s">
        <v>99</v>
      </c>
      <c r="C43" s="91">
        <v>1.5</v>
      </c>
      <c r="D43" s="144"/>
      <c r="E43" s="144"/>
      <c r="F43" s="144"/>
      <c r="G43" s="144"/>
      <c r="H43" s="144"/>
      <c r="I43" s="531"/>
      <c r="J43" s="22" t="s">
        <v>99</v>
      </c>
      <c r="K43" s="91">
        <v>2.5</v>
      </c>
      <c r="L43" s="90"/>
      <c r="M43" s="90"/>
      <c r="N43" s="90"/>
      <c r="O43" s="90"/>
      <c r="P43" s="90"/>
    </row>
    <row r="44" spans="1:16" ht="15" hidden="1" customHeight="1" x14ac:dyDescent="0.25">
      <c r="A44" s="531"/>
      <c r="B44" s="22" t="s">
        <v>98</v>
      </c>
      <c r="C44" s="91">
        <v>0.9</v>
      </c>
      <c r="D44" s="144"/>
      <c r="E44" s="144"/>
      <c r="F44" s="144"/>
      <c r="G44" s="144"/>
      <c r="H44" s="144"/>
      <c r="I44" s="531"/>
      <c r="J44" s="22" t="s">
        <v>98</v>
      </c>
      <c r="K44" s="91">
        <v>1.5</v>
      </c>
      <c r="L44" s="90"/>
      <c r="M44" s="90"/>
      <c r="N44" s="90"/>
      <c r="O44" s="90"/>
      <c r="P44" s="90"/>
    </row>
    <row r="45" spans="1:16" ht="15" hidden="1" customHeight="1" x14ac:dyDescent="0.25">
      <c r="A45" s="531"/>
      <c r="B45" s="22" t="s">
        <v>312</v>
      </c>
      <c r="C45" s="91">
        <v>2.4</v>
      </c>
      <c r="D45" s="144"/>
      <c r="E45" s="144"/>
      <c r="F45" s="144"/>
      <c r="G45" s="144"/>
      <c r="H45" s="144"/>
      <c r="I45" s="531"/>
      <c r="J45" s="22" t="s">
        <v>312</v>
      </c>
      <c r="K45" s="91">
        <v>4</v>
      </c>
      <c r="L45" s="90"/>
      <c r="M45" s="90"/>
      <c r="N45" s="90"/>
      <c r="O45" s="90"/>
      <c r="P45" s="90"/>
    </row>
    <row r="46" spans="1:16" ht="15" hidden="1" customHeight="1" x14ac:dyDescent="0.25">
      <c r="A46" s="531"/>
      <c r="B46" s="22" t="s">
        <v>95</v>
      </c>
      <c r="C46" s="91">
        <v>3</v>
      </c>
      <c r="D46" s="144"/>
      <c r="E46" s="144"/>
      <c r="F46" s="144"/>
      <c r="G46" s="144"/>
      <c r="H46" s="144"/>
      <c r="I46" s="531"/>
      <c r="J46" s="22" t="s">
        <v>95</v>
      </c>
      <c r="K46" s="91">
        <v>5</v>
      </c>
      <c r="L46" s="90"/>
      <c r="M46" s="90"/>
      <c r="N46" s="90"/>
      <c r="O46" s="90"/>
      <c r="P46" s="90"/>
    </row>
    <row r="47" spans="1:16" ht="15" hidden="1" customHeight="1" x14ac:dyDescent="0.25">
      <c r="A47" s="531"/>
      <c r="B47" s="22" t="s">
        <v>96</v>
      </c>
      <c r="C47" s="91">
        <v>1.2</v>
      </c>
      <c r="D47" s="144"/>
      <c r="E47" s="144"/>
      <c r="F47" s="144"/>
      <c r="G47" s="144"/>
      <c r="H47" s="144"/>
      <c r="I47" s="531"/>
      <c r="J47" s="22" t="s">
        <v>96</v>
      </c>
      <c r="K47" s="91">
        <v>2</v>
      </c>
      <c r="L47" s="90"/>
      <c r="M47" s="90"/>
      <c r="N47" s="90"/>
      <c r="O47" s="90"/>
      <c r="P47" s="90"/>
    </row>
    <row r="48" spans="1:16" ht="15" hidden="1" customHeight="1" x14ac:dyDescent="0.25">
      <c r="A48" s="531"/>
      <c r="B48" s="93" t="s">
        <v>151</v>
      </c>
      <c r="C48" s="91">
        <v>0.75</v>
      </c>
      <c r="D48" s="144"/>
      <c r="E48" s="144"/>
      <c r="F48" s="144"/>
      <c r="G48" s="144"/>
      <c r="H48" s="144"/>
      <c r="I48" s="531"/>
      <c r="J48" s="93" t="s">
        <v>151</v>
      </c>
      <c r="K48" s="91">
        <v>1.25</v>
      </c>
      <c r="L48" s="90"/>
      <c r="M48" s="90"/>
      <c r="N48" s="90"/>
      <c r="O48" s="90"/>
      <c r="P48" s="90"/>
    </row>
    <row r="49" spans="1:16" ht="15" hidden="1" customHeight="1" x14ac:dyDescent="0.25">
      <c r="A49" s="531"/>
      <c r="B49" s="22" t="s">
        <v>148</v>
      </c>
      <c r="C49" s="70">
        <v>0.01</v>
      </c>
      <c r="D49" s="144"/>
      <c r="E49" s="144"/>
      <c r="F49" s="144"/>
      <c r="G49" s="144"/>
      <c r="H49" s="144"/>
      <c r="I49" s="531"/>
      <c r="J49" s="22" t="s">
        <v>148</v>
      </c>
      <c r="K49" s="70">
        <v>0.01</v>
      </c>
      <c r="L49" s="90"/>
      <c r="M49" s="90"/>
      <c r="N49" s="90"/>
      <c r="O49" s="90"/>
      <c r="P49" s="90"/>
    </row>
    <row r="50" spans="1:16" ht="24" customHeight="1" x14ac:dyDescent="0.25">
      <c r="A50" s="556" t="s">
        <v>240</v>
      </c>
      <c r="B50" s="19" t="s">
        <v>185</v>
      </c>
      <c r="C50" s="20">
        <v>150</v>
      </c>
      <c r="D50" s="377">
        <v>8.5500000000000007</v>
      </c>
      <c r="E50" s="377">
        <v>7.85</v>
      </c>
      <c r="F50" s="377">
        <v>37.11</v>
      </c>
      <c r="G50" s="377">
        <v>253</v>
      </c>
      <c r="H50" s="377">
        <v>0</v>
      </c>
      <c r="I50" s="556" t="s">
        <v>240</v>
      </c>
      <c r="J50" s="19" t="s">
        <v>185</v>
      </c>
      <c r="K50" s="20">
        <v>200</v>
      </c>
      <c r="L50" s="377">
        <v>11.4</v>
      </c>
      <c r="M50" s="377">
        <v>10.46</v>
      </c>
      <c r="N50" s="377">
        <v>49.48</v>
      </c>
      <c r="O50" s="377">
        <v>337.3</v>
      </c>
      <c r="P50" s="377">
        <v>0</v>
      </c>
    </row>
    <row r="51" spans="1:16" ht="15" hidden="1" customHeight="1" x14ac:dyDescent="0.25">
      <c r="A51" s="556"/>
      <c r="B51" s="22" t="s">
        <v>186</v>
      </c>
      <c r="C51" s="58">
        <v>69</v>
      </c>
      <c r="D51" s="144"/>
      <c r="E51" s="144"/>
      <c r="F51" s="144"/>
      <c r="G51" s="144"/>
      <c r="H51" s="144"/>
      <c r="I51" s="556"/>
      <c r="J51" s="22" t="s">
        <v>186</v>
      </c>
      <c r="K51" s="58">
        <v>92</v>
      </c>
      <c r="L51" s="379"/>
      <c r="M51" s="379"/>
      <c r="N51" s="379"/>
      <c r="O51" s="379"/>
      <c r="P51" s="379"/>
    </row>
    <row r="52" spans="1:16" ht="15" hidden="1" customHeight="1" x14ac:dyDescent="0.25">
      <c r="A52" s="556"/>
      <c r="B52" s="4" t="s">
        <v>5</v>
      </c>
      <c r="C52" s="58">
        <v>6.75</v>
      </c>
      <c r="D52" s="144"/>
      <c r="E52" s="144"/>
      <c r="F52" s="144"/>
      <c r="G52" s="144"/>
      <c r="H52" s="144"/>
      <c r="I52" s="556"/>
      <c r="J52" s="4" t="s">
        <v>5</v>
      </c>
      <c r="K52" s="58">
        <v>9</v>
      </c>
      <c r="L52" s="379"/>
      <c r="M52" s="379"/>
      <c r="N52" s="379"/>
      <c r="O52" s="379"/>
      <c r="P52" s="379"/>
    </row>
    <row r="53" spans="1:16" ht="24.95" customHeight="1" x14ac:dyDescent="0.25">
      <c r="A53" s="533" t="s">
        <v>315</v>
      </c>
      <c r="B53" s="3" t="s">
        <v>113</v>
      </c>
      <c r="C53" s="9">
        <v>200</v>
      </c>
      <c r="D53" s="379">
        <v>0.8</v>
      </c>
      <c r="E53" s="379">
        <v>0</v>
      </c>
      <c r="F53" s="379">
        <v>28.5</v>
      </c>
      <c r="G53" s="379">
        <v>117</v>
      </c>
      <c r="H53" s="379">
        <v>0</v>
      </c>
      <c r="I53" s="533" t="s">
        <v>315</v>
      </c>
      <c r="J53" s="3" t="s">
        <v>113</v>
      </c>
      <c r="K53" s="9">
        <v>200</v>
      </c>
      <c r="L53" s="379">
        <v>0.8</v>
      </c>
      <c r="M53" s="379">
        <v>0</v>
      </c>
      <c r="N53" s="379">
        <v>28.5</v>
      </c>
      <c r="O53" s="379">
        <v>117</v>
      </c>
      <c r="P53" s="379">
        <v>0</v>
      </c>
    </row>
    <row r="54" spans="1:16" ht="15" hidden="1" customHeight="1" x14ac:dyDescent="0.25">
      <c r="A54" s="533"/>
      <c r="B54" s="4" t="s">
        <v>316</v>
      </c>
      <c r="C54" s="10">
        <v>37</v>
      </c>
      <c r="D54" s="90"/>
      <c r="E54" s="90"/>
      <c r="F54" s="90"/>
      <c r="G54" s="90"/>
      <c r="H54" s="90"/>
      <c r="I54" s="533"/>
      <c r="J54" s="4" t="s">
        <v>316</v>
      </c>
      <c r="K54" s="10">
        <v>37</v>
      </c>
      <c r="L54" s="90"/>
      <c r="M54" s="90"/>
      <c r="N54" s="90"/>
      <c r="O54" s="90"/>
      <c r="P54" s="90"/>
    </row>
    <row r="55" spans="1:16" hidden="1" x14ac:dyDescent="0.25">
      <c r="A55" s="533"/>
      <c r="B55" s="93" t="s">
        <v>151</v>
      </c>
      <c r="C55" s="10">
        <v>10</v>
      </c>
      <c r="D55" s="90"/>
      <c r="E55" s="90"/>
      <c r="F55" s="90"/>
      <c r="G55" s="90"/>
      <c r="H55" s="90"/>
      <c r="I55" s="533"/>
      <c r="J55" s="93" t="s">
        <v>151</v>
      </c>
      <c r="K55" s="10">
        <v>10</v>
      </c>
      <c r="L55" s="90"/>
      <c r="M55" s="90"/>
      <c r="N55" s="90"/>
      <c r="O55" s="90"/>
      <c r="P55" s="90"/>
    </row>
    <row r="56" spans="1:16" ht="24" customHeight="1" x14ac:dyDescent="0.25">
      <c r="A56" s="406" t="s">
        <v>295</v>
      </c>
      <c r="B56" s="19" t="s">
        <v>15</v>
      </c>
      <c r="C56" s="72">
        <v>70</v>
      </c>
      <c r="D56" s="377">
        <v>2.94</v>
      </c>
      <c r="E56" s="377">
        <v>0.42</v>
      </c>
      <c r="F56" s="377">
        <v>20.58</v>
      </c>
      <c r="G56" s="377">
        <v>123</v>
      </c>
      <c r="H56" s="377">
        <v>0</v>
      </c>
      <c r="I56" s="406" t="s">
        <v>295</v>
      </c>
      <c r="J56" s="19" t="s">
        <v>15</v>
      </c>
      <c r="K56" s="72">
        <v>80</v>
      </c>
      <c r="L56" s="377">
        <v>3.36</v>
      </c>
      <c r="M56" s="377">
        <v>0.48</v>
      </c>
      <c r="N56" s="377">
        <v>23.52</v>
      </c>
      <c r="O56" s="377">
        <v>141</v>
      </c>
      <c r="P56" s="377">
        <v>0</v>
      </c>
    </row>
    <row r="57" spans="1:16" ht="24" customHeight="1" x14ac:dyDescent="0.25">
      <c r="A57" s="406" t="s">
        <v>296</v>
      </c>
      <c r="B57" s="19" t="s">
        <v>7</v>
      </c>
      <c r="C57" s="15">
        <v>60</v>
      </c>
      <c r="D57" s="377">
        <v>1.84</v>
      </c>
      <c r="E57" s="377">
        <v>0.48</v>
      </c>
      <c r="F57" s="377">
        <v>13.36</v>
      </c>
      <c r="G57" s="377">
        <v>69.599999999999994</v>
      </c>
      <c r="H57" s="377">
        <v>0</v>
      </c>
      <c r="I57" s="406" t="s">
        <v>296</v>
      </c>
      <c r="J57" s="19" t="s">
        <v>7</v>
      </c>
      <c r="K57" s="15">
        <v>60</v>
      </c>
      <c r="L57" s="377">
        <v>1.84</v>
      </c>
      <c r="M57" s="377">
        <v>0.48</v>
      </c>
      <c r="N57" s="377">
        <v>13.36</v>
      </c>
      <c r="O57" s="377">
        <v>69.599999999999994</v>
      </c>
      <c r="P57" s="377">
        <v>0</v>
      </c>
    </row>
    <row r="58" spans="1:16" ht="15" customHeight="1" x14ac:dyDescent="0.25">
      <c r="A58" s="84"/>
      <c r="B58" s="386" t="s">
        <v>27</v>
      </c>
      <c r="C58" s="387"/>
      <c r="D58" s="363">
        <f>SUM(D23:D57)</f>
        <v>34.39</v>
      </c>
      <c r="E58" s="363">
        <f>SUM(E23:E57)</f>
        <v>35.31</v>
      </c>
      <c r="F58" s="363">
        <f>SUM(F23:F57)</f>
        <v>117.97</v>
      </c>
      <c r="G58" s="364">
        <f>SUM(G23:G57)</f>
        <v>934.4</v>
      </c>
      <c r="H58" s="363">
        <f>SUM(H23:H57)</f>
        <v>11.340000000000002</v>
      </c>
      <c r="I58" s="84"/>
      <c r="J58" s="363" t="s">
        <v>27</v>
      </c>
      <c r="K58" s="363"/>
      <c r="L58" s="363">
        <f>SUM(L23:L57)</f>
        <v>44.49</v>
      </c>
      <c r="M58" s="363">
        <f>SUM(M23:M57)</f>
        <v>47.449999999999996</v>
      </c>
      <c r="N58" s="363">
        <f>SUM(N23:N57)</f>
        <v>140.37</v>
      </c>
      <c r="O58" s="363">
        <f>SUM(O23:O57)</f>
        <v>1169.75</v>
      </c>
      <c r="P58" s="363">
        <f>SUM(P23:P57)</f>
        <v>17.809999999999999</v>
      </c>
    </row>
    <row r="59" spans="1:16" ht="15" hidden="1" customHeight="1" x14ac:dyDescent="0.25">
      <c r="A59" s="547" t="s">
        <v>11</v>
      </c>
      <c r="B59" s="548"/>
      <c r="C59" s="46"/>
      <c r="D59" s="164"/>
      <c r="E59" s="164"/>
      <c r="F59" s="164"/>
      <c r="G59" s="158"/>
      <c r="H59" s="166"/>
      <c r="I59" s="166"/>
      <c r="J59" s="166"/>
      <c r="K59" s="166"/>
      <c r="L59" s="164"/>
      <c r="M59" s="164"/>
      <c r="N59" s="164"/>
      <c r="O59" s="158"/>
      <c r="P59" s="166"/>
    </row>
    <row r="60" spans="1:16" ht="21.95" hidden="1" customHeight="1" x14ac:dyDescent="0.25">
      <c r="A60" s="525" t="s">
        <v>164</v>
      </c>
      <c r="B60" s="274" t="s">
        <v>301</v>
      </c>
      <c r="C60" s="427">
        <v>200</v>
      </c>
      <c r="D60" s="428">
        <v>1</v>
      </c>
      <c r="E60" s="428">
        <v>0.18</v>
      </c>
      <c r="F60" s="428">
        <v>18.18</v>
      </c>
      <c r="G60" s="428">
        <v>46</v>
      </c>
      <c r="H60" s="429">
        <v>3.6</v>
      </c>
      <c r="I60" s="357"/>
      <c r="J60" s="355"/>
      <c r="K60" s="140"/>
      <c r="L60" s="323"/>
      <c r="M60" s="323"/>
      <c r="N60" s="323"/>
      <c r="O60" s="323"/>
      <c r="P60" s="324"/>
    </row>
    <row r="61" spans="1:16" ht="15" hidden="1" customHeight="1" x14ac:dyDescent="0.25">
      <c r="A61" s="526"/>
      <c r="B61" s="273" t="s">
        <v>82</v>
      </c>
      <c r="C61" s="430">
        <v>200</v>
      </c>
      <c r="D61" s="377"/>
      <c r="E61" s="377"/>
      <c r="F61" s="377"/>
      <c r="G61" s="377"/>
      <c r="H61" s="377"/>
      <c r="I61" s="356"/>
      <c r="J61" s="93"/>
      <c r="K61" s="67"/>
      <c r="L61" s="58"/>
      <c r="M61" s="58"/>
      <c r="N61" s="58"/>
      <c r="O61" s="58"/>
      <c r="P61" s="58"/>
    </row>
    <row r="62" spans="1:16" ht="24" hidden="1" customHeight="1" x14ac:dyDescent="0.25">
      <c r="A62" s="551" t="s">
        <v>226</v>
      </c>
      <c r="B62" s="94" t="s">
        <v>302</v>
      </c>
      <c r="C62" s="20" t="s">
        <v>305</v>
      </c>
      <c r="D62" s="377">
        <v>10.6</v>
      </c>
      <c r="E62" s="377">
        <v>9</v>
      </c>
      <c r="F62" s="377">
        <v>14.04</v>
      </c>
      <c r="G62" s="377">
        <v>192.5</v>
      </c>
      <c r="H62" s="377">
        <v>0.08</v>
      </c>
      <c r="I62" s="551"/>
      <c r="J62" s="59"/>
      <c r="K62" s="94"/>
      <c r="L62" s="20"/>
      <c r="M62" s="58"/>
      <c r="N62" s="58"/>
      <c r="O62" s="58"/>
      <c r="P62" s="58"/>
    </row>
    <row r="63" spans="1:16" ht="12.75" hidden="1" customHeight="1" x14ac:dyDescent="0.25">
      <c r="A63" s="552"/>
      <c r="B63" s="93" t="s">
        <v>303</v>
      </c>
      <c r="C63" s="23">
        <v>90</v>
      </c>
      <c r="D63" s="327"/>
      <c r="E63" s="59"/>
      <c r="F63" s="59"/>
      <c r="G63" s="59"/>
      <c r="H63" s="178"/>
      <c r="I63" s="552"/>
      <c r="J63" s="59"/>
      <c r="K63" s="93"/>
      <c r="L63" s="191"/>
      <c r="M63" s="59"/>
      <c r="N63" s="59"/>
      <c r="O63" s="59"/>
      <c r="P63" s="178"/>
    </row>
    <row r="64" spans="1:16" ht="15" hidden="1" customHeight="1" x14ac:dyDescent="0.25">
      <c r="A64" s="552"/>
      <c r="B64" s="93" t="s">
        <v>99</v>
      </c>
      <c r="C64" s="23">
        <v>6.66</v>
      </c>
      <c r="D64" s="327"/>
      <c r="E64" s="59"/>
      <c r="F64" s="59"/>
      <c r="G64" s="59"/>
      <c r="H64" s="178"/>
      <c r="I64" s="552"/>
      <c r="J64" s="59"/>
      <c r="K64" s="93"/>
      <c r="L64" s="191"/>
      <c r="M64" s="59"/>
      <c r="N64" s="59"/>
      <c r="O64" s="59"/>
      <c r="P64" s="178"/>
    </row>
    <row r="65" spans="1:16" ht="15" hidden="1" customHeight="1" x14ac:dyDescent="0.25">
      <c r="A65" s="552"/>
      <c r="B65" s="93" t="s">
        <v>115</v>
      </c>
      <c r="C65" s="58">
        <v>7.3</v>
      </c>
      <c r="D65" s="327"/>
      <c r="E65" s="59"/>
      <c r="F65" s="59"/>
      <c r="G65" s="59"/>
      <c r="H65" s="178"/>
      <c r="I65" s="552"/>
      <c r="J65" s="59"/>
      <c r="K65" s="93"/>
      <c r="L65" s="191"/>
      <c r="M65" s="59"/>
      <c r="N65" s="59"/>
      <c r="O65" s="59"/>
      <c r="P65" s="178"/>
    </row>
    <row r="66" spans="1:16" ht="15" hidden="1" customHeight="1" x14ac:dyDescent="0.25">
      <c r="A66" s="552"/>
      <c r="B66" s="93" t="s">
        <v>304</v>
      </c>
      <c r="C66" s="58">
        <v>3.33</v>
      </c>
      <c r="D66" s="327"/>
      <c r="E66" s="59"/>
      <c r="F66" s="59"/>
      <c r="G66" s="59"/>
      <c r="H66" s="178"/>
      <c r="I66" s="552"/>
      <c r="J66" s="59"/>
      <c r="K66" s="93"/>
      <c r="L66" s="191"/>
      <c r="M66" s="59"/>
      <c r="N66" s="59"/>
      <c r="O66" s="59"/>
      <c r="P66" s="178"/>
    </row>
    <row r="67" spans="1:16" ht="15" hidden="1" customHeight="1" x14ac:dyDescent="0.25">
      <c r="A67" s="552"/>
      <c r="B67" s="93" t="s">
        <v>151</v>
      </c>
      <c r="C67" s="58">
        <v>10</v>
      </c>
      <c r="D67" s="327"/>
      <c r="E67" s="59"/>
      <c r="F67" s="59"/>
      <c r="G67" s="59"/>
      <c r="H67" s="178"/>
      <c r="I67" s="552"/>
      <c r="J67" s="59"/>
      <c r="K67" s="93"/>
      <c r="L67" s="191"/>
      <c r="M67" s="59"/>
      <c r="N67" s="59"/>
      <c r="O67" s="59"/>
      <c r="P67" s="178"/>
    </row>
    <row r="68" spans="1:16" ht="15" hidden="1" customHeight="1" x14ac:dyDescent="0.25">
      <c r="A68" s="552"/>
      <c r="B68" s="93" t="s">
        <v>116</v>
      </c>
      <c r="C68" s="58">
        <v>0.01</v>
      </c>
      <c r="D68" s="327"/>
      <c r="E68" s="59"/>
      <c r="F68" s="59"/>
      <c r="G68" s="59"/>
      <c r="H68" s="178"/>
      <c r="I68" s="552"/>
      <c r="J68" s="59"/>
      <c r="K68" s="93"/>
      <c r="L68" s="191"/>
      <c r="M68" s="59"/>
      <c r="N68" s="59"/>
      <c r="O68" s="59"/>
      <c r="P68" s="178"/>
    </row>
    <row r="69" spans="1:16" ht="15" hidden="1" customHeight="1" x14ac:dyDescent="0.25">
      <c r="A69" s="552"/>
      <c r="B69" s="93" t="s">
        <v>293</v>
      </c>
      <c r="C69" s="58">
        <v>3.33</v>
      </c>
      <c r="D69" s="327"/>
      <c r="E69" s="59"/>
      <c r="F69" s="59"/>
      <c r="G69" s="59"/>
      <c r="H69" s="178"/>
      <c r="I69" s="552"/>
      <c r="J69" s="59"/>
      <c r="K69" s="93"/>
      <c r="L69" s="191"/>
      <c r="M69" s="59"/>
      <c r="N69" s="59"/>
      <c r="O69" s="59"/>
      <c r="P69" s="178"/>
    </row>
    <row r="70" spans="1:16" ht="15" hidden="1" customHeight="1" x14ac:dyDescent="0.25">
      <c r="A70" s="552"/>
      <c r="B70" s="93" t="s">
        <v>98</v>
      </c>
      <c r="C70" s="58">
        <v>1.33</v>
      </c>
      <c r="D70" s="327"/>
      <c r="E70" s="59"/>
      <c r="F70" s="59"/>
      <c r="G70" s="59"/>
      <c r="H70" s="178"/>
      <c r="I70" s="552"/>
      <c r="J70" s="59"/>
      <c r="K70" s="93"/>
      <c r="L70" s="191"/>
      <c r="M70" s="59"/>
      <c r="N70" s="59"/>
      <c r="O70" s="59"/>
      <c r="P70" s="178"/>
    </row>
    <row r="71" spans="1:16" ht="15" hidden="1" customHeight="1" x14ac:dyDescent="0.25">
      <c r="A71" s="553"/>
      <c r="B71" s="93" t="s">
        <v>249</v>
      </c>
      <c r="C71" s="59">
        <v>15</v>
      </c>
      <c r="D71" s="58"/>
      <c r="E71" s="58"/>
      <c r="F71" s="58"/>
      <c r="G71" s="58"/>
      <c r="H71" s="58"/>
      <c r="I71" s="553"/>
      <c r="J71" s="93"/>
      <c r="K71" s="119"/>
      <c r="L71" s="58"/>
      <c r="M71" s="58"/>
      <c r="N71" s="58"/>
      <c r="O71" s="58"/>
      <c r="P71" s="58"/>
    </row>
    <row r="72" spans="1:16" ht="15.75" hidden="1" x14ac:dyDescent="0.25">
      <c r="A72" s="84"/>
      <c r="B72" s="386" t="s">
        <v>27</v>
      </c>
      <c r="C72" s="387"/>
      <c r="D72" s="363">
        <f t="shared" ref="D72:H72" si="0">SUM(D60:D71)</f>
        <v>11.6</v>
      </c>
      <c r="E72" s="363">
        <f t="shared" si="0"/>
        <v>9.18</v>
      </c>
      <c r="F72" s="363">
        <f t="shared" si="0"/>
        <v>32.22</v>
      </c>
      <c r="G72" s="364">
        <f t="shared" si="0"/>
        <v>238.5</v>
      </c>
      <c r="H72" s="363">
        <f t="shared" si="0"/>
        <v>3.68</v>
      </c>
      <c r="I72" s="33"/>
      <c r="J72" s="93"/>
      <c r="K72" s="161"/>
      <c r="L72" s="161"/>
      <c r="M72" s="161"/>
      <c r="N72" s="161"/>
      <c r="O72" s="162"/>
      <c r="P72" s="161"/>
    </row>
    <row r="73" spans="1:16" ht="9.9499999999999993" customHeight="1" x14ac:dyDescent="0.25">
      <c r="A73" s="33"/>
      <c r="B73" s="49"/>
      <c r="C73" s="48"/>
      <c r="D73" s="164"/>
      <c r="E73" s="164"/>
      <c r="F73" s="164"/>
      <c r="G73" s="330"/>
      <c r="H73" s="158"/>
      <c r="I73" s="33"/>
      <c r="J73" s="170"/>
      <c r="K73" s="158"/>
      <c r="L73" s="164"/>
      <c r="M73" s="164"/>
      <c r="N73" s="164"/>
      <c r="O73" s="330"/>
      <c r="P73" s="158"/>
    </row>
    <row r="74" spans="1:16" ht="0.75" customHeight="1" thickBot="1" x14ac:dyDescent="0.3">
      <c r="A74" s="260"/>
      <c r="B74" s="259" t="s">
        <v>49</v>
      </c>
      <c r="C74" s="85"/>
      <c r="D74" s="164"/>
      <c r="E74" s="164"/>
      <c r="F74" s="164"/>
      <c r="G74" s="164"/>
      <c r="H74" s="164"/>
      <c r="I74" s="435"/>
      <c r="J74" s="164"/>
      <c r="K74" s="164"/>
      <c r="L74" s="164"/>
      <c r="M74" s="164"/>
      <c r="N74" s="164"/>
      <c r="O74" s="164"/>
      <c r="P74" s="164"/>
    </row>
    <row r="75" spans="1:16" ht="16.5" thickBot="1" x14ac:dyDescent="0.3">
      <c r="A75" s="261"/>
      <c r="B75" s="400" t="s">
        <v>48</v>
      </c>
      <c r="C75" s="400"/>
      <c r="D75" s="173">
        <f>D21+D58+D72</f>
        <v>70.67</v>
      </c>
      <c r="E75" s="173">
        <f>E21+E58+E72</f>
        <v>66.259999999999991</v>
      </c>
      <c r="F75" s="173">
        <f>F21+F58+F72</f>
        <v>198.1</v>
      </c>
      <c r="G75" s="173">
        <f>G21+G58+G72</f>
        <v>1670.1</v>
      </c>
      <c r="H75" s="173">
        <f>H21+H58+H72</f>
        <v>111.62</v>
      </c>
      <c r="I75" s="436"/>
      <c r="J75" s="400" t="s">
        <v>49</v>
      </c>
      <c r="K75" s="174"/>
      <c r="L75" s="173">
        <f>L21+L58+L72</f>
        <v>59.97</v>
      </c>
      <c r="M75" s="173">
        <f>M21+M58+M72</f>
        <v>72.489999999999995</v>
      </c>
      <c r="N75" s="173">
        <f>N21+N58+N72</f>
        <v>216.11</v>
      </c>
      <c r="O75" s="173">
        <f>O21+O58+O72</f>
        <v>1762.85</v>
      </c>
      <c r="P75" s="173">
        <f>P21+P58+P72</f>
        <v>19.329999999999998</v>
      </c>
    </row>
    <row r="76" spans="1:16" ht="15.75" x14ac:dyDescent="0.25">
      <c r="A76" s="431"/>
      <c r="B76" s="432"/>
      <c r="C76" s="432"/>
      <c r="D76" s="433"/>
      <c r="E76" s="433"/>
      <c r="F76" s="433"/>
      <c r="G76" s="433"/>
      <c r="H76" s="433"/>
      <c r="I76" s="431"/>
      <c r="J76" s="434"/>
      <c r="K76" s="434"/>
      <c r="L76" s="433"/>
      <c r="M76" s="433"/>
      <c r="N76" s="433"/>
      <c r="O76" s="433"/>
      <c r="P76" s="433"/>
    </row>
    <row r="77" spans="1:16" ht="18.75" x14ac:dyDescent="0.3">
      <c r="A77" s="538"/>
      <c r="B77" s="538"/>
      <c r="C77" s="538"/>
      <c r="D77" s="538"/>
      <c r="E77" s="538"/>
      <c r="F77" s="538"/>
      <c r="G77" s="538"/>
      <c r="H77" s="538"/>
      <c r="I77" s="538"/>
    </row>
    <row r="78" spans="1:16" ht="18.75" x14ac:dyDescent="0.3">
      <c r="B78" s="329"/>
      <c r="C78" s="329"/>
      <c r="D78" s="328"/>
      <c r="E78" s="328"/>
      <c r="F78" s="328"/>
      <c r="G78" s="328"/>
      <c r="H78" s="328"/>
      <c r="J78" s="328"/>
      <c r="K78" s="328"/>
      <c r="L78" s="328"/>
      <c r="M78" s="328"/>
      <c r="N78" s="328"/>
      <c r="O78" s="328"/>
      <c r="P78" s="328"/>
    </row>
    <row r="79" spans="1:16" x14ac:dyDescent="0.25">
      <c r="D79" s="329"/>
      <c r="E79" s="329"/>
      <c r="F79" s="329"/>
      <c r="G79" s="329"/>
      <c r="H79" s="329"/>
      <c r="J79" s="329"/>
      <c r="K79" s="329"/>
      <c r="L79" s="329"/>
      <c r="M79" s="329"/>
      <c r="N79" s="329"/>
      <c r="O79" s="329"/>
      <c r="P79" s="329"/>
    </row>
  </sheetData>
  <mergeCells count="31">
    <mergeCell ref="L1:P1"/>
    <mergeCell ref="A4:B4"/>
    <mergeCell ref="A28:A36"/>
    <mergeCell ref="A53:A55"/>
    <mergeCell ref="A22:B22"/>
    <mergeCell ref="D1:H1"/>
    <mergeCell ref="A2:A3"/>
    <mergeCell ref="I2:I3"/>
    <mergeCell ref="I23:I27"/>
    <mergeCell ref="A37:A49"/>
    <mergeCell ref="A23:A27"/>
    <mergeCell ref="I10:I14"/>
    <mergeCell ref="I15:I17"/>
    <mergeCell ref="A5:A6"/>
    <mergeCell ref="I50:I52"/>
    <mergeCell ref="A77:I77"/>
    <mergeCell ref="I22:J22"/>
    <mergeCell ref="I4:J4"/>
    <mergeCell ref="I62:I71"/>
    <mergeCell ref="I28:I36"/>
    <mergeCell ref="I37:I49"/>
    <mergeCell ref="I53:I55"/>
    <mergeCell ref="I6:I7"/>
    <mergeCell ref="I8:I9"/>
    <mergeCell ref="A62:A71"/>
    <mergeCell ref="A15:A17"/>
    <mergeCell ref="A60:A61"/>
    <mergeCell ref="A19:A20"/>
    <mergeCell ref="A8:A13"/>
    <mergeCell ref="A59:B59"/>
    <mergeCell ref="A50:A52"/>
  </mergeCells>
  <pageMargins left="0.39370078740157483" right="0" top="0.39370078740157483" bottom="0" header="0" footer="0"/>
  <pageSetup paperSize="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topLeftCell="I1" zoomScale="84" zoomScaleNormal="84" workbookViewId="0">
      <selection activeCell="J38" sqref="J38"/>
    </sheetView>
  </sheetViews>
  <sheetFormatPr defaultRowHeight="15" x14ac:dyDescent="0.25"/>
  <cols>
    <col min="1" max="1" width="11.7109375" hidden="1" customWidth="1"/>
    <col min="2" max="2" width="27.7109375" hidden="1" customWidth="1"/>
    <col min="3" max="6" width="8.7109375" hidden="1" customWidth="1"/>
    <col min="7" max="7" width="10" hidden="1" customWidth="1"/>
    <col min="8" max="8" width="7.42578125" hidden="1" customWidth="1"/>
    <col min="9" max="9" width="11.7109375" customWidth="1"/>
    <col min="10" max="10" width="27.7109375" customWidth="1"/>
    <col min="11" max="11" width="7.42578125" customWidth="1"/>
    <col min="12" max="12" width="8" customWidth="1"/>
    <col min="13" max="13" width="7.42578125" customWidth="1"/>
    <col min="14" max="14" width="8" customWidth="1"/>
    <col min="15" max="15" width="9.28515625" customWidth="1"/>
    <col min="16" max="16" width="6.42578125" customWidth="1"/>
    <col min="17" max="17" width="17.140625" customWidth="1"/>
    <col min="24" max="24" width="15.140625" customWidth="1"/>
  </cols>
  <sheetData>
    <row r="1" spans="1:16" ht="26.1" customHeight="1" x14ac:dyDescent="0.25">
      <c r="A1" s="175" t="s">
        <v>0</v>
      </c>
      <c r="B1" s="34"/>
      <c r="C1" s="129" t="s">
        <v>105</v>
      </c>
      <c r="D1" s="539" t="s">
        <v>105</v>
      </c>
      <c r="E1" s="539"/>
      <c r="F1" s="539"/>
      <c r="G1" s="539"/>
      <c r="H1" s="539"/>
      <c r="I1" s="175" t="s">
        <v>0</v>
      </c>
      <c r="J1" s="412"/>
      <c r="K1" s="412"/>
      <c r="L1" s="539" t="s">
        <v>106</v>
      </c>
      <c r="M1" s="539"/>
      <c r="N1" s="539"/>
      <c r="O1" s="539"/>
      <c r="P1" s="539"/>
    </row>
    <row r="2" spans="1:16" ht="38.25" x14ac:dyDescent="0.25">
      <c r="A2" s="540" t="s">
        <v>26</v>
      </c>
      <c r="B2" s="132" t="s">
        <v>1</v>
      </c>
      <c r="C2" s="8" t="s">
        <v>28</v>
      </c>
      <c r="D2" s="133" t="s">
        <v>34</v>
      </c>
      <c r="E2" s="133" t="s">
        <v>35</v>
      </c>
      <c r="F2" s="133" t="s">
        <v>31</v>
      </c>
      <c r="G2" s="133" t="s">
        <v>32</v>
      </c>
      <c r="H2" s="134" t="s">
        <v>38</v>
      </c>
      <c r="I2" s="540" t="s">
        <v>26</v>
      </c>
      <c r="J2" s="132" t="s">
        <v>1</v>
      </c>
      <c r="K2" s="134"/>
      <c r="L2" s="133" t="s">
        <v>34</v>
      </c>
      <c r="M2" s="133" t="s">
        <v>39</v>
      </c>
      <c r="N2" s="133" t="s">
        <v>31</v>
      </c>
      <c r="O2" s="133" t="s">
        <v>32</v>
      </c>
      <c r="P2" s="134" t="s">
        <v>38</v>
      </c>
    </row>
    <row r="3" spans="1:16" x14ac:dyDescent="0.25">
      <c r="A3" s="540"/>
      <c r="B3" s="39" t="s">
        <v>50</v>
      </c>
      <c r="C3" s="414"/>
      <c r="D3" s="2"/>
      <c r="E3" s="2"/>
      <c r="F3" s="2"/>
      <c r="G3" s="2"/>
      <c r="H3" s="40"/>
      <c r="I3" s="540"/>
      <c r="J3" s="39" t="s">
        <v>50</v>
      </c>
      <c r="K3" s="40"/>
      <c r="L3" s="2"/>
      <c r="M3" s="2"/>
      <c r="N3" s="2"/>
      <c r="O3" s="2"/>
      <c r="P3" s="40"/>
    </row>
    <row r="4" spans="1:16" ht="16.5" x14ac:dyDescent="0.25">
      <c r="A4" s="547" t="s">
        <v>3</v>
      </c>
      <c r="B4" s="563"/>
      <c r="C4" s="374"/>
      <c r="D4" s="176"/>
      <c r="E4" s="176"/>
      <c r="F4" s="176"/>
      <c r="G4" s="177"/>
      <c r="H4" s="176"/>
      <c r="I4" s="176"/>
      <c r="J4" s="439" t="s">
        <v>3</v>
      </c>
      <c r="K4" s="176"/>
      <c r="L4" s="176"/>
      <c r="M4" s="176"/>
      <c r="N4" s="176"/>
      <c r="O4" s="177"/>
      <c r="P4" s="176"/>
    </row>
    <row r="5" spans="1:16" ht="24" customHeight="1" thickBot="1" x14ac:dyDescent="0.3">
      <c r="A5" s="530" t="s">
        <v>307</v>
      </c>
      <c r="B5" s="54" t="s">
        <v>87</v>
      </c>
      <c r="C5" s="29">
        <v>45</v>
      </c>
      <c r="D5" s="377">
        <v>6.7</v>
      </c>
      <c r="E5" s="377">
        <v>9.5</v>
      </c>
      <c r="F5" s="377">
        <v>9.9</v>
      </c>
      <c r="G5" s="377">
        <v>153</v>
      </c>
      <c r="H5" s="379">
        <v>0.1</v>
      </c>
      <c r="I5" s="532" t="s">
        <v>107</v>
      </c>
      <c r="J5" s="54" t="s">
        <v>170</v>
      </c>
      <c r="K5" s="29">
        <v>50</v>
      </c>
      <c r="L5" s="377">
        <v>7.9</v>
      </c>
      <c r="M5" s="377">
        <v>4.5</v>
      </c>
      <c r="N5" s="377">
        <v>9.8000000000000007</v>
      </c>
      <c r="O5" s="377">
        <v>111</v>
      </c>
      <c r="P5" s="379">
        <v>0</v>
      </c>
    </row>
    <row r="6" spans="1:16" ht="15" hidden="1" customHeight="1" x14ac:dyDescent="0.3">
      <c r="A6" s="531"/>
      <c r="B6" s="28" t="s">
        <v>306</v>
      </c>
      <c r="C6" s="419">
        <v>20</v>
      </c>
      <c r="D6" s="58"/>
      <c r="E6" s="58"/>
      <c r="F6" s="58"/>
      <c r="G6" s="58"/>
      <c r="H6" s="58"/>
      <c r="I6" s="533"/>
      <c r="J6" s="28" t="s">
        <v>111</v>
      </c>
      <c r="K6" s="67">
        <v>51</v>
      </c>
      <c r="L6" s="340"/>
      <c r="M6" s="340"/>
      <c r="N6" s="340"/>
      <c r="O6" s="340"/>
      <c r="P6" s="340"/>
    </row>
    <row r="7" spans="1:16" ht="15" hidden="1" customHeight="1" x14ac:dyDescent="0.3">
      <c r="A7" s="531"/>
      <c r="B7" s="28" t="s">
        <v>15</v>
      </c>
      <c r="C7" s="419">
        <v>20</v>
      </c>
      <c r="D7" s="58"/>
      <c r="E7" s="58"/>
      <c r="F7" s="58"/>
      <c r="G7" s="58"/>
      <c r="H7" s="58"/>
      <c r="I7" s="533"/>
      <c r="J7" s="28" t="s">
        <v>15</v>
      </c>
      <c r="K7" s="508">
        <v>20</v>
      </c>
      <c r="L7" s="340"/>
      <c r="M7" s="340"/>
      <c r="N7" s="340"/>
      <c r="O7" s="340"/>
      <c r="P7" s="340"/>
    </row>
    <row r="8" spans="1:16" ht="15" hidden="1" customHeight="1" thickBot="1" x14ac:dyDescent="0.35">
      <c r="A8" s="535"/>
      <c r="B8" s="28" t="s">
        <v>98</v>
      </c>
      <c r="C8" s="419">
        <v>5</v>
      </c>
      <c r="D8" s="58"/>
      <c r="E8" s="58"/>
      <c r="F8" s="58"/>
      <c r="G8" s="58"/>
      <c r="H8" s="58"/>
      <c r="I8" s="533"/>
      <c r="J8" s="28"/>
      <c r="K8" s="508"/>
      <c r="L8" s="340"/>
      <c r="M8" s="340"/>
      <c r="N8" s="340"/>
      <c r="O8" s="340"/>
      <c r="P8" s="340"/>
    </row>
    <row r="9" spans="1:16" ht="24" customHeight="1" x14ac:dyDescent="0.25">
      <c r="A9" s="564" t="s">
        <v>308</v>
      </c>
      <c r="B9" s="94" t="s">
        <v>309</v>
      </c>
      <c r="C9" s="20">
        <v>185</v>
      </c>
      <c r="D9" s="377">
        <v>15.5</v>
      </c>
      <c r="E9" s="377">
        <v>24.09</v>
      </c>
      <c r="F9" s="377">
        <v>4.1500000000000004</v>
      </c>
      <c r="G9" s="377">
        <v>293.5</v>
      </c>
      <c r="H9" s="377">
        <v>0.5</v>
      </c>
      <c r="I9" s="530" t="s">
        <v>260</v>
      </c>
      <c r="J9" s="271" t="s">
        <v>256</v>
      </c>
      <c r="K9" s="20">
        <v>250</v>
      </c>
      <c r="L9" s="117">
        <v>7.12</v>
      </c>
      <c r="M9" s="117">
        <v>6.57</v>
      </c>
      <c r="N9" s="117">
        <v>23.72</v>
      </c>
      <c r="O9" s="117">
        <v>182.5</v>
      </c>
      <c r="P9" s="117">
        <v>1.1499999999999999</v>
      </c>
    </row>
    <row r="10" spans="1:16" ht="15" hidden="1" customHeight="1" x14ac:dyDescent="0.25">
      <c r="A10" s="531"/>
      <c r="B10" s="93" t="s">
        <v>304</v>
      </c>
      <c r="C10" s="23">
        <v>110.8</v>
      </c>
      <c r="D10" s="58"/>
      <c r="E10" s="58"/>
      <c r="F10" s="58"/>
      <c r="G10" s="58"/>
      <c r="H10" s="58"/>
      <c r="I10" s="531"/>
      <c r="J10" s="201" t="s">
        <v>257</v>
      </c>
      <c r="K10" s="50">
        <v>20</v>
      </c>
      <c r="L10" s="58"/>
      <c r="M10" s="58"/>
      <c r="N10" s="58"/>
      <c r="O10" s="58"/>
      <c r="P10" s="23"/>
    </row>
    <row r="11" spans="1:16" ht="15" hidden="1" customHeight="1" x14ac:dyDescent="0.25">
      <c r="A11" s="531"/>
      <c r="B11" s="93" t="s">
        <v>310</v>
      </c>
      <c r="C11" s="23">
        <v>70</v>
      </c>
      <c r="D11" s="58"/>
      <c r="E11" s="58"/>
      <c r="F11" s="58"/>
      <c r="G11" s="58"/>
      <c r="H11" s="58"/>
      <c r="I11" s="531"/>
      <c r="J11" s="93" t="s">
        <v>310</v>
      </c>
      <c r="K11" s="23">
        <v>175</v>
      </c>
      <c r="L11" s="58"/>
      <c r="M11" s="58"/>
      <c r="N11" s="58"/>
      <c r="O11" s="58"/>
      <c r="P11" s="58"/>
    </row>
    <row r="12" spans="1:16" ht="15" hidden="1" customHeight="1" x14ac:dyDescent="0.25">
      <c r="A12" s="531"/>
      <c r="B12" s="93" t="s">
        <v>129</v>
      </c>
      <c r="C12" s="23">
        <v>11.9</v>
      </c>
      <c r="D12" s="58"/>
      <c r="E12" s="58"/>
      <c r="F12" s="58"/>
      <c r="G12" s="58"/>
      <c r="H12" s="58"/>
      <c r="I12" s="531"/>
      <c r="J12" s="93" t="s">
        <v>151</v>
      </c>
      <c r="K12" s="23">
        <v>2</v>
      </c>
      <c r="L12" s="58"/>
      <c r="M12" s="58"/>
      <c r="N12" s="58"/>
      <c r="O12" s="58"/>
      <c r="P12" s="58"/>
    </row>
    <row r="13" spans="1:16" ht="15" hidden="1" customHeight="1" x14ac:dyDescent="0.25">
      <c r="A13" s="535"/>
      <c r="B13" s="28"/>
      <c r="C13" s="57"/>
      <c r="D13" s="58"/>
      <c r="E13" s="58"/>
      <c r="F13" s="58"/>
      <c r="G13" s="58"/>
      <c r="H13" s="58"/>
      <c r="I13" s="531"/>
      <c r="J13" s="201" t="s">
        <v>129</v>
      </c>
      <c r="K13" s="23">
        <v>2.5</v>
      </c>
      <c r="L13" s="58"/>
      <c r="M13" s="58"/>
      <c r="N13" s="58"/>
      <c r="O13" s="58"/>
      <c r="P13" s="58"/>
    </row>
    <row r="14" spans="1:16" ht="21.95" customHeight="1" x14ac:dyDescent="0.25">
      <c r="A14" s="530" t="s">
        <v>389</v>
      </c>
      <c r="B14" s="19" t="s">
        <v>390</v>
      </c>
      <c r="C14" s="223">
        <v>200</v>
      </c>
      <c r="D14" s="377">
        <v>0.3</v>
      </c>
      <c r="E14" s="377">
        <v>0.6</v>
      </c>
      <c r="F14" s="377">
        <v>7.1</v>
      </c>
      <c r="G14" s="377">
        <v>35</v>
      </c>
      <c r="H14" s="377">
        <v>9.64</v>
      </c>
      <c r="I14" s="530" t="s">
        <v>389</v>
      </c>
      <c r="J14" s="19" t="s">
        <v>390</v>
      </c>
      <c r="K14" s="223">
        <v>200</v>
      </c>
      <c r="L14" s="377">
        <v>0.3</v>
      </c>
      <c r="M14" s="377">
        <v>0.6</v>
      </c>
      <c r="N14" s="377">
        <v>7.1</v>
      </c>
      <c r="O14" s="377">
        <v>35</v>
      </c>
      <c r="P14" s="377">
        <v>9.64</v>
      </c>
    </row>
    <row r="15" spans="1:16" ht="15" hidden="1" customHeight="1" x14ac:dyDescent="0.25">
      <c r="A15" s="531"/>
      <c r="B15" s="22" t="s">
        <v>124</v>
      </c>
      <c r="C15" s="47">
        <v>1</v>
      </c>
      <c r="D15" s="58"/>
      <c r="E15" s="58"/>
      <c r="F15" s="58"/>
      <c r="G15" s="58"/>
      <c r="H15" s="58"/>
      <c r="I15" s="531"/>
      <c r="J15" s="22" t="s">
        <v>124</v>
      </c>
      <c r="K15" s="47">
        <v>1</v>
      </c>
      <c r="L15" s="58"/>
      <c r="M15" s="58"/>
      <c r="N15" s="58"/>
      <c r="O15" s="58"/>
      <c r="P15" s="58"/>
    </row>
    <row r="16" spans="1:16" ht="15" hidden="1" customHeight="1" x14ac:dyDescent="0.25">
      <c r="A16" s="531"/>
      <c r="B16" s="93" t="s">
        <v>151</v>
      </c>
      <c r="C16" s="47">
        <v>10</v>
      </c>
      <c r="D16" s="58"/>
      <c r="E16" s="58"/>
      <c r="F16" s="58"/>
      <c r="G16" s="58"/>
      <c r="H16" s="58"/>
      <c r="I16" s="531"/>
      <c r="J16" s="93" t="s">
        <v>151</v>
      </c>
      <c r="K16" s="47">
        <v>10</v>
      </c>
      <c r="L16" s="58"/>
      <c r="M16" s="58"/>
      <c r="N16" s="58"/>
      <c r="O16" s="58"/>
      <c r="P16" s="58"/>
    </row>
    <row r="17" spans="1:16" ht="15" hidden="1" customHeight="1" x14ac:dyDescent="0.25">
      <c r="A17" s="535"/>
      <c r="B17" s="26" t="s">
        <v>391</v>
      </c>
      <c r="C17" s="47">
        <v>12</v>
      </c>
      <c r="D17" s="58"/>
      <c r="E17" s="58"/>
      <c r="F17" s="58"/>
      <c r="G17" s="58"/>
      <c r="H17" s="58"/>
      <c r="I17" s="535"/>
      <c r="J17" s="26" t="s">
        <v>391</v>
      </c>
      <c r="K17" s="47">
        <v>12</v>
      </c>
      <c r="L17" s="58"/>
      <c r="M17" s="58"/>
      <c r="N17" s="58"/>
      <c r="O17" s="58"/>
      <c r="P17" s="58"/>
    </row>
    <row r="18" spans="1:16" ht="24" customHeight="1" x14ac:dyDescent="0.25">
      <c r="A18" s="530" t="s">
        <v>261</v>
      </c>
      <c r="B18" s="19" t="s">
        <v>280</v>
      </c>
      <c r="C18" s="117">
        <v>190</v>
      </c>
      <c r="D18" s="117">
        <v>0.64</v>
      </c>
      <c r="E18" s="117">
        <v>0.64</v>
      </c>
      <c r="F18" s="117">
        <v>15.7</v>
      </c>
      <c r="G18" s="117">
        <v>75.2</v>
      </c>
      <c r="H18" s="117">
        <v>16</v>
      </c>
      <c r="I18" s="530" t="s">
        <v>261</v>
      </c>
      <c r="J18" s="19" t="s">
        <v>280</v>
      </c>
      <c r="K18" s="117">
        <v>190</v>
      </c>
      <c r="L18" s="117">
        <v>0.64</v>
      </c>
      <c r="M18" s="117">
        <v>0.64</v>
      </c>
      <c r="N18" s="117">
        <v>15.7</v>
      </c>
      <c r="O18" s="117">
        <v>75.2</v>
      </c>
      <c r="P18" s="117">
        <v>16</v>
      </c>
    </row>
    <row r="19" spans="1:16" ht="15" hidden="1" customHeight="1" x14ac:dyDescent="0.25">
      <c r="A19" s="531"/>
      <c r="B19" s="385" t="s">
        <v>251</v>
      </c>
      <c r="C19" s="23">
        <v>190</v>
      </c>
      <c r="D19" s="58"/>
      <c r="E19" s="58"/>
      <c r="F19" s="58"/>
      <c r="G19" s="58"/>
      <c r="H19" s="58"/>
      <c r="I19" s="531"/>
      <c r="J19" s="385" t="s">
        <v>251</v>
      </c>
      <c r="K19" s="23">
        <v>190</v>
      </c>
      <c r="L19" s="58"/>
      <c r="M19" s="58"/>
      <c r="N19" s="58"/>
      <c r="O19" s="58"/>
      <c r="P19" s="58"/>
    </row>
    <row r="20" spans="1:16" ht="15.75" hidden="1" customHeight="1" x14ac:dyDescent="0.25">
      <c r="A20" s="415"/>
      <c r="B20" s="54"/>
      <c r="C20" s="23"/>
      <c r="D20" s="159"/>
      <c r="E20" s="159"/>
      <c r="F20" s="159"/>
      <c r="G20" s="159"/>
      <c r="H20" s="159"/>
      <c r="I20" s="415"/>
      <c r="J20" s="28"/>
      <c r="K20" s="23"/>
      <c r="L20" s="23"/>
      <c r="M20" s="58"/>
      <c r="N20" s="58"/>
      <c r="O20" s="58"/>
      <c r="P20" s="58"/>
    </row>
    <row r="21" spans="1:16" ht="24" customHeight="1" x14ac:dyDescent="0.25">
      <c r="A21" s="418" t="s">
        <v>295</v>
      </c>
      <c r="B21" s="19" t="s">
        <v>15</v>
      </c>
      <c r="C21" s="20">
        <v>20</v>
      </c>
      <c r="D21" s="377">
        <v>1.1200000000000001</v>
      </c>
      <c r="E21" s="377">
        <v>0.16</v>
      </c>
      <c r="F21" s="377">
        <v>7.84</v>
      </c>
      <c r="G21" s="117">
        <v>47</v>
      </c>
      <c r="H21" s="117">
        <v>0</v>
      </c>
      <c r="I21" s="418" t="s">
        <v>295</v>
      </c>
      <c r="J21" s="19" t="s">
        <v>15</v>
      </c>
      <c r="K21" s="20">
        <v>40</v>
      </c>
      <c r="L21" s="377">
        <v>1.1200000000000001</v>
      </c>
      <c r="M21" s="377">
        <v>0.16</v>
      </c>
      <c r="N21" s="377">
        <v>7.84</v>
      </c>
      <c r="O21" s="117">
        <v>94</v>
      </c>
      <c r="P21" s="117">
        <v>0</v>
      </c>
    </row>
    <row r="22" spans="1:16" ht="15.75" x14ac:dyDescent="0.25">
      <c r="A22" s="83"/>
      <c r="B22" s="386" t="s">
        <v>27</v>
      </c>
      <c r="C22" s="387"/>
      <c r="D22" s="363">
        <f>SUM(D5:D21)</f>
        <v>24.26</v>
      </c>
      <c r="E22" s="363">
        <f>SUM(E5:E21)</f>
        <v>34.99</v>
      </c>
      <c r="F22" s="363">
        <f>SUM(F5:F21)</f>
        <v>44.69</v>
      </c>
      <c r="G22" s="364">
        <f>SUM(G5:G21)</f>
        <v>603.70000000000005</v>
      </c>
      <c r="H22" s="173">
        <f>SUM(H5:H21)</f>
        <v>26.240000000000002</v>
      </c>
      <c r="I22" s="83"/>
      <c r="J22" s="386" t="s">
        <v>27</v>
      </c>
      <c r="K22" s="173"/>
      <c r="L22" s="363">
        <f>SUM(L5:L21)</f>
        <v>17.080000000000002</v>
      </c>
      <c r="M22" s="363">
        <f>SUM(M5:M21)</f>
        <v>12.47</v>
      </c>
      <c r="N22" s="363">
        <f>SUM(N5:N21)</f>
        <v>64.16</v>
      </c>
      <c r="O22" s="363">
        <f>SUM(O5:O21)</f>
        <v>497.7</v>
      </c>
      <c r="P22" s="363">
        <f>SUM(P5:P21)</f>
        <v>26.79</v>
      </c>
    </row>
    <row r="23" spans="1:16" ht="16.5" x14ac:dyDescent="0.25">
      <c r="A23" s="547" t="s">
        <v>23</v>
      </c>
      <c r="B23" s="563"/>
      <c r="C23" s="180"/>
      <c r="D23" s="59"/>
      <c r="E23" s="59"/>
      <c r="F23" s="59"/>
      <c r="G23" s="178"/>
      <c r="H23" s="59" t="s">
        <v>10</v>
      </c>
      <c r="I23" s="59"/>
      <c r="J23" s="438" t="s">
        <v>23</v>
      </c>
      <c r="K23" s="59"/>
      <c r="L23" s="59"/>
      <c r="M23" s="59"/>
      <c r="N23" s="59"/>
      <c r="O23" s="178"/>
      <c r="P23" s="59" t="s">
        <v>10</v>
      </c>
    </row>
    <row r="24" spans="1:16" ht="27.75" customHeight="1" x14ac:dyDescent="0.25">
      <c r="A24" s="530" t="s">
        <v>291</v>
      </c>
      <c r="B24" s="19" t="s">
        <v>221</v>
      </c>
      <c r="C24" s="20" t="s">
        <v>228</v>
      </c>
      <c r="D24" s="377">
        <v>4.3499999999999996</v>
      </c>
      <c r="E24" s="377">
        <v>8.1300000000000008</v>
      </c>
      <c r="F24" s="377">
        <v>2</v>
      </c>
      <c r="G24" s="377">
        <v>74</v>
      </c>
      <c r="H24" s="377">
        <v>2.2000000000000002</v>
      </c>
      <c r="I24" s="530" t="s">
        <v>291</v>
      </c>
      <c r="J24" s="19" t="s">
        <v>221</v>
      </c>
      <c r="K24" s="20" t="s">
        <v>228</v>
      </c>
      <c r="L24" s="377">
        <v>4.3499999999999996</v>
      </c>
      <c r="M24" s="377">
        <v>8.1300000000000008</v>
      </c>
      <c r="N24" s="377">
        <v>2</v>
      </c>
      <c r="O24" s="377">
        <v>74</v>
      </c>
      <c r="P24" s="377">
        <v>2.2000000000000002</v>
      </c>
    </row>
    <row r="25" spans="1:16" ht="15" hidden="1" customHeight="1" x14ac:dyDescent="0.25">
      <c r="A25" s="531"/>
      <c r="B25" s="22" t="s">
        <v>222</v>
      </c>
      <c r="C25" s="50">
        <v>25</v>
      </c>
      <c r="D25" s="58"/>
      <c r="E25" s="58"/>
      <c r="F25" s="58"/>
      <c r="G25" s="58"/>
      <c r="H25" s="58"/>
      <c r="I25" s="531"/>
      <c r="J25" s="22" t="s">
        <v>222</v>
      </c>
      <c r="K25" s="50">
        <v>25</v>
      </c>
      <c r="L25" s="58"/>
      <c r="M25" s="58"/>
      <c r="N25" s="58"/>
      <c r="O25" s="58"/>
      <c r="P25" s="58"/>
    </row>
    <row r="26" spans="1:16" ht="15" hidden="1" customHeight="1" x14ac:dyDescent="0.25">
      <c r="A26" s="531"/>
      <c r="B26" s="22" t="s">
        <v>96</v>
      </c>
      <c r="C26" s="50">
        <v>20</v>
      </c>
      <c r="D26" s="58"/>
      <c r="E26" s="58"/>
      <c r="F26" s="58"/>
      <c r="G26" s="58"/>
      <c r="H26" s="58"/>
      <c r="I26" s="531"/>
      <c r="J26" s="22" t="s">
        <v>96</v>
      </c>
      <c r="K26" s="50">
        <v>20</v>
      </c>
      <c r="L26" s="58"/>
      <c r="M26" s="58"/>
      <c r="N26" s="58"/>
      <c r="O26" s="58"/>
      <c r="P26" s="58"/>
    </row>
    <row r="27" spans="1:16" ht="15" hidden="1" customHeight="1" x14ac:dyDescent="0.25">
      <c r="A27" s="531"/>
      <c r="B27" s="22" t="s">
        <v>94</v>
      </c>
      <c r="C27" s="50">
        <v>10</v>
      </c>
      <c r="D27" s="58"/>
      <c r="E27" s="58"/>
      <c r="F27" s="58"/>
      <c r="G27" s="58"/>
      <c r="H27" s="58"/>
      <c r="I27" s="531"/>
      <c r="J27" s="22" t="s">
        <v>94</v>
      </c>
      <c r="K27" s="50">
        <v>10</v>
      </c>
      <c r="L27" s="58"/>
      <c r="M27" s="58"/>
      <c r="N27" s="58"/>
      <c r="O27" s="58"/>
      <c r="P27" s="58"/>
    </row>
    <row r="28" spans="1:16" ht="28.5" customHeight="1" x14ac:dyDescent="0.25">
      <c r="A28" s="530" t="s">
        <v>160</v>
      </c>
      <c r="B28" s="19" t="s">
        <v>161</v>
      </c>
      <c r="C28" s="15">
        <v>200</v>
      </c>
      <c r="D28" s="377">
        <v>1.46</v>
      </c>
      <c r="E28" s="377">
        <v>4</v>
      </c>
      <c r="F28" s="377">
        <v>8.52</v>
      </c>
      <c r="G28" s="377">
        <v>76</v>
      </c>
      <c r="H28" s="377">
        <v>8.24</v>
      </c>
      <c r="I28" s="530" t="s">
        <v>160</v>
      </c>
      <c r="J28" s="19" t="s">
        <v>161</v>
      </c>
      <c r="K28" s="15">
        <v>250</v>
      </c>
      <c r="L28" s="377">
        <v>1.82</v>
      </c>
      <c r="M28" s="377">
        <v>5</v>
      </c>
      <c r="N28" s="377">
        <v>10.65</v>
      </c>
      <c r="O28" s="377">
        <v>95</v>
      </c>
      <c r="P28" s="377">
        <v>10.3</v>
      </c>
    </row>
    <row r="29" spans="1:16" ht="15" hidden="1" customHeight="1" x14ac:dyDescent="0.25">
      <c r="A29" s="531"/>
      <c r="B29" s="28" t="s">
        <v>108</v>
      </c>
      <c r="C29" s="57">
        <v>32</v>
      </c>
      <c r="D29" s="158"/>
      <c r="E29" s="158"/>
      <c r="F29" s="158"/>
      <c r="G29" s="158"/>
      <c r="H29" s="158"/>
      <c r="I29" s="531"/>
      <c r="J29" s="28" t="s">
        <v>108</v>
      </c>
      <c r="K29" s="57">
        <v>40</v>
      </c>
      <c r="L29" s="158"/>
      <c r="M29" s="158"/>
      <c r="N29" s="158"/>
      <c r="O29" s="158"/>
      <c r="P29" s="158"/>
    </row>
    <row r="30" spans="1:16" ht="15" hidden="1" customHeight="1" x14ac:dyDescent="0.25">
      <c r="A30" s="531"/>
      <c r="B30" s="28" t="s">
        <v>110</v>
      </c>
      <c r="C30" s="57">
        <v>16</v>
      </c>
      <c r="D30" s="158"/>
      <c r="E30" s="158"/>
      <c r="F30" s="158"/>
      <c r="G30" s="158"/>
      <c r="H30" s="158"/>
      <c r="I30" s="531"/>
      <c r="J30" s="28" t="s">
        <v>110</v>
      </c>
      <c r="K30" s="57">
        <v>20</v>
      </c>
      <c r="L30" s="158"/>
      <c r="M30" s="158"/>
      <c r="N30" s="158"/>
      <c r="O30" s="158"/>
      <c r="P30" s="158"/>
    </row>
    <row r="31" spans="1:16" ht="15" hidden="1" customHeight="1" x14ac:dyDescent="0.25">
      <c r="A31" s="531"/>
      <c r="B31" s="28" t="s">
        <v>298</v>
      </c>
      <c r="C31" s="57">
        <v>16</v>
      </c>
      <c r="D31" s="158"/>
      <c r="E31" s="158"/>
      <c r="F31" s="158"/>
      <c r="G31" s="158"/>
      <c r="H31" s="158"/>
      <c r="I31" s="531"/>
      <c r="J31" s="28" t="s">
        <v>298</v>
      </c>
      <c r="K31" s="57">
        <v>20</v>
      </c>
      <c r="L31" s="158"/>
      <c r="M31" s="158"/>
      <c r="N31" s="158"/>
      <c r="O31" s="158"/>
      <c r="P31" s="158"/>
    </row>
    <row r="32" spans="1:16" ht="15" hidden="1" customHeight="1" x14ac:dyDescent="0.25">
      <c r="A32" s="531"/>
      <c r="B32" s="93" t="s">
        <v>151</v>
      </c>
      <c r="C32" s="57">
        <v>2</v>
      </c>
      <c r="D32" s="158"/>
      <c r="E32" s="158"/>
      <c r="F32" s="158"/>
      <c r="G32" s="158"/>
      <c r="H32" s="158"/>
      <c r="I32" s="531"/>
      <c r="J32" s="93" t="s">
        <v>151</v>
      </c>
      <c r="K32" s="57">
        <v>2.5</v>
      </c>
      <c r="L32" s="158"/>
      <c r="M32" s="158"/>
      <c r="N32" s="158"/>
      <c r="O32" s="158"/>
      <c r="P32" s="158"/>
    </row>
    <row r="33" spans="1:16" ht="15" hidden="1" customHeight="1" x14ac:dyDescent="0.25">
      <c r="A33" s="531"/>
      <c r="B33" s="28" t="s">
        <v>95</v>
      </c>
      <c r="C33" s="57">
        <v>10</v>
      </c>
      <c r="D33" s="158"/>
      <c r="E33" s="158"/>
      <c r="F33" s="158"/>
      <c r="G33" s="158"/>
      <c r="H33" s="158"/>
      <c r="I33" s="531"/>
      <c r="J33" s="28" t="s">
        <v>95</v>
      </c>
      <c r="K33" s="57">
        <v>12.5</v>
      </c>
      <c r="L33" s="158"/>
      <c r="M33" s="158"/>
      <c r="N33" s="158"/>
      <c r="O33" s="158"/>
      <c r="P33" s="158"/>
    </row>
    <row r="34" spans="1:16" ht="15" hidden="1" customHeight="1" x14ac:dyDescent="0.25">
      <c r="A34" s="531"/>
      <c r="B34" s="22" t="s">
        <v>96</v>
      </c>
      <c r="C34" s="47">
        <v>8</v>
      </c>
      <c r="D34" s="158"/>
      <c r="E34" s="158"/>
      <c r="F34" s="158"/>
      <c r="G34" s="158"/>
      <c r="H34" s="158"/>
      <c r="I34" s="531"/>
      <c r="J34" s="22" t="s">
        <v>96</v>
      </c>
      <c r="K34" s="47">
        <v>10</v>
      </c>
      <c r="L34" s="158"/>
      <c r="M34" s="158"/>
      <c r="N34" s="158"/>
      <c r="O34" s="158"/>
      <c r="P34" s="158"/>
    </row>
    <row r="35" spans="1:16" ht="15" hidden="1" customHeight="1" x14ac:dyDescent="0.25">
      <c r="A35" s="531"/>
      <c r="B35" s="22" t="s">
        <v>98</v>
      </c>
      <c r="C35" s="47">
        <v>5</v>
      </c>
      <c r="D35" s="158"/>
      <c r="E35" s="158"/>
      <c r="F35" s="158"/>
      <c r="G35" s="158"/>
      <c r="H35" s="158"/>
      <c r="I35" s="531"/>
      <c r="J35" s="22" t="s">
        <v>98</v>
      </c>
      <c r="K35" s="47">
        <v>5</v>
      </c>
      <c r="L35" s="158"/>
      <c r="M35" s="158"/>
      <c r="N35" s="158"/>
      <c r="O35" s="158"/>
      <c r="P35" s="158"/>
    </row>
    <row r="36" spans="1:16" ht="15" hidden="1" customHeight="1" x14ac:dyDescent="0.25">
      <c r="A36" s="531"/>
      <c r="B36" s="22" t="s">
        <v>299</v>
      </c>
      <c r="C36" s="47">
        <v>2.4</v>
      </c>
      <c r="D36" s="158"/>
      <c r="E36" s="158"/>
      <c r="F36" s="158"/>
      <c r="G36" s="158"/>
      <c r="H36" s="158"/>
      <c r="I36" s="531"/>
      <c r="J36" s="22" t="s">
        <v>299</v>
      </c>
      <c r="K36" s="47">
        <v>3</v>
      </c>
      <c r="L36" s="158"/>
      <c r="M36" s="158"/>
      <c r="N36" s="158"/>
      <c r="O36" s="158"/>
      <c r="P36" s="158"/>
    </row>
    <row r="37" spans="1:16" ht="15" hidden="1" customHeight="1" x14ac:dyDescent="0.25">
      <c r="A37" s="535"/>
      <c r="B37" s="201" t="s">
        <v>117</v>
      </c>
      <c r="C37" s="47">
        <v>8</v>
      </c>
      <c r="D37" s="158"/>
      <c r="E37" s="158"/>
      <c r="F37" s="158"/>
      <c r="G37" s="158"/>
      <c r="H37" s="158"/>
      <c r="I37" s="535"/>
      <c r="J37" s="201" t="s">
        <v>117</v>
      </c>
      <c r="K37" s="58">
        <v>10</v>
      </c>
      <c r="L37" s="158"/>
      <c r="M37" s="158"/>
      <c r="N37" s="158"/>
      <c r="O37" s="158"/>
      <c r="P37" s="158"/>
    </row>
    <row r="38" spans="1:16" ht="24" customHeight="1" x14ac:dyDescent="0.25">
      <c r="A38" s="530" t="s">
        <v>238</v>
      </c>
      <c r="B38" s="19" t="s">
        <v>19</v>
      </c>
      <c r="C38" s="15">
        <v>230</v>
      </c>
      <c r="D38" s="377">
        <v>27.14</v>
      </c>
      <c r="E38" s="377">
        <v>24.2</v>
      </c>
      <c r="F38" s="377">
        <v>17.3</v>
      </c>
      <c r="G38" s="377">
        <v>373.22</v>
      </c>
      <c r="H38" s="377">
        <v>7.94</v>
      </c>
      <c r="I38" s="530" t="s">
        <v>238</v>
      </c>
      <c r="J38" s="19" t="s">
        <v>19</v>
      </c>
      <c r="K38" s="15">
        <v>280</v>
      </c>
      <c r="L38" s="377">
        <v>30</v>
      </c>
      <c r="M38" s="377">
        <v>29.45</v>
      </c>
      <c r="N38" s="377">
        <v>21</v>
      </c>
      <c r="O38" s="377">
        <v>482</v>
      </c>
      <c r="P38" s="377">
        <v>9.66</v>
      </c>
    </row>
    <row r="39" spans="1:16" ht="25.5" hidden="1" customHeight="1" x14ac:dyDescent="0.25">
      <c r="A39" s="531"/>
      <c r="B39" s="22" t="s">
        <v>300</v>
      </c>
      <c r="C39" s="91">
        <v>116</v>
      </c>
      <c r="D39" s="58"/>
      <c r="E39" s="58"/>
      <c r="F39" s="58"/>
      <c r="G39" s="58"/>
      <c r="H39" s="58"/>
      <c r="I39" s="531"/>
      <c r="J39" s="22" t="s">
        <v>300</v>
      </c>
      <c r="K39" s="70">
        <v>141.27000000000001</v>
      </c>
      <c r="L39" s="58"/>
      <c r="M39" s="58"/>
      <c r="N39" s="58"/>
      <c r="O39" s="58"/>
      <c r="P39" s="58"/>
    </row>
    <row r="40" spans="1:16" ht="15" hidden="1" customHeight="1" x14ac:dyDescent="0.25">
      <c r="A40" s="531"/>
      <c r="B40" s="22" t="s">
        <v>98</v>
      </c>
      <c r="C40" s="91">
        <v>7.36</v>
      </c>
      <c r="D40" s="58"/>
      <c r="E40" s="58"/>
      <c r="F40" s="58"/>
      <c r="G40" s="58"/>
      <c r="H40" s="58"/>
      <c r="I40" s="531"/>
      <c r="J40" s="22" t="s">
        <v>98</v>
      </c>
      <c r="K40" s="58">
        <v>8.9</v>
      </c>
      <c r="L40" s="58"/>
      <c r="M40" s="58"/>
      <c r="N40" s="58"/>
      <c r="O40" s="58"/>
      <c r="P40" s="58"/>
    </row>
    <row r="41" spans="1:16" ht="15" hidden="1" customHeight="1" x14ac:dyDescent="0.25">
      <c r="A41" s="531"/>
      <c r="B41" s="22" t="s">
        <v>110</v>
      </c>
      <c r="C41" s="91">
        <v>119.14</v>
      </c>
      <c r="D41" s="58"/>
      <c r="E41" s="58"/>
      <c r="F41" s="58"/>
      <c r="G41" s="58"/>
      <c r="H41" s="58"/>
      <c r="I41" s="531"/>
      <c r="J41" s="22" t="s">
        <v>110</v>
      </c>
      <c r="K41" s="58">
        <v>145</v>
      </c>
      <c r="L41" s="58"/>
      <c r="M41" s="58"/>
      <c r="N41" s="58"/>
      <c r="O41" s="58"/>
      <c r="P41" s="58"/>
    </row>
    <row r="42" spans="1:16" ht="15" hidden="1" customHeight="1" x14ac:dyDescent="0.25">
      <c r="A42" s="531"/>
      <c r="B42" s="22" t="s">
        <v>96</v>
      </c>
      <c r="C42" s="91">
        <v>15.64</v>
      </c>
      <c r="D42" s="58"/>
      <c r="E42" s="58"/>
      <c r="F42" s="58"/>
      <c r="G42" s="58"/>
      <c r="H42" s="58"/>
      <c r="I42" s="531"/>
      <c r="J42" s="22" t="s">
        <v>96</v>
      </c>
      <c r="K42" s="58">
        <v>19.09</v>
      </c>
      <c r="L42" s="58"/>
      <c r="M42" s="58"/>
      <c r="N42" s="58"/>
      <c r="O42" s="58"/>
      <c r="P42" s="58"/>
    </row>
    <row r="43" spans="1:16" ht="15" hidden="1" customHeight="1" x14ac:dyDescent="0.25">
      <c r="A43" s="535"/>
      <c r="B43" s="22" t="s">
        <v>147</v>
      </c>
      <c r="C43" s="91">
        <v>2.9</v>
      </c>
      <c r="D43" s="58"/>
      <c r="E43" s="58"/>
      <c r="F43" s="58"/>
      <c r="G43" s="58"/>
      <c r="H43" s="58"/>
      <c r="I43" s="535"/>
      <c r="J43" s="22" t="s">
        <v>147</v>
      </c>
      <c r="K43" s="58">
        <v>3.56</v>
      </c>
      <c r="L43" s="58"/>
      <c r="M43" s="58"/>
      <c r="N43" s="58"/>
      <c r="O43" s="58"/>
      <c r="P43" s="58"/>
    </row>
    <row r="44" spans="1:16" ht="24" customHeight="1" x14ac:dyDescent="0.25">
      <c r="A44" s="530" t="s">
        <v>379</v>
      </c>
      <c r="B44" s="19" t="s">
        <v>163</v>
      </c>
      <c r="C44" s="20">
        <v>200</v>
      </c>
      <c r="D44" s="117">
        <v>0.2</v>
      </c>
      <c r="E44" s="117">
        <v>0.1</v>
      </c>
      <c r="F44" s="117">
        <v>12.5</v>
      </c>
      <c r="G44" s="117">
        <v>51.6</v>
      </c>
      <c r="H44" s="117">
        <v>0.9</v>
      </c>
      <c r="I44" s="530" t="s">
        <v>379</v>
      </c>
      <c r="J44" s="19" t="s">
        <v>163</v>
      </c>
      <c r="K44" s="20">
        <v>200</v>
      </c>
      <c r="L44" s="117">
        <v>0.2</v>
      </c>
      <c r="M44" s="117">
        <v>0.1</v>
      </c>
      <c r="N44" s="117">
        <v>12.5</v>
      </c>
      <c r="O44" s="117">
        <v>51.6</v>
      </c>
      <c r="P44" s="117">
        <v>0.9</v>
      </c>
    </row>
    <row r="45" spans="1:16" ht="15" hidden="1" customHeight="1" x14ac:dyDescent="0.25">
      <c r="A45" s="531"/>
      <c r="B45" s="22" t="s">
        <v>211</v>
      </c>
      <c r="C45" s="159">
        <v>20</v>
      </c>
      <c r="D45" s="158"/>
      <c r="E45" s="158"/>
      <c r="F45" s="158"/>
      <c r="G45" s="158"/>
      <c r="H45" s="158"/>
      <c r="I45" s="531"/>
      <c r="J45" s="22" t="s">
        <v>211</v>
      </c>
      <c r="K45" s="159">
        <v>20</v>
      </c>
      <c r="L45" s="158"/>
      <c r="M45" s="158"/>
      <c r="N45" s="158"/>
      <c r="O45" s="158"/>
      <c r="P45" s="158"/>
    </row>
    <row r="46" spans="1:16" ht="15" hidden="1" customHeight="1" x14ac:dyDescent="0.25">
      <c r="A46" s="531"/>
      <c r="B46" s="22" t="s">
        <v>125</v>
      </c>
      <c r="C46" s="159">
        <v>6</v>
      </c>
      <c r="D46" s="158"/>
      <c r="E46" s="158"/>
      <c r="F46" s="158"/>
      <c r="G46" s="158"/>
      <c r="H46" s="158"/>
      <c r="I46" s="531"/>
      <c r="J46" s="22" t="s">
        <v>125</v>
      </c>
      <c r="K46" s="159">
        <v>6</v>
      </c>
      <c r="L46" s="158"/>
      <c r="M46" s="158"/>
      <c r="N46" s="158"/>
      <c r="O46" s="158"/>
      <c r="P46" s="158"/>
    </row>
    <row r="47" spans="1:16" ht="15" hidden="1" customHeight="1" x14ac:dyDescent="0.25">
      <c r="A47" s="535"/>
      <c r="B47" s="93" t="s">
        <v>151</v>
      </c>
      <c r="C47" s="159">
        <v>10</v>
      </c>
      <c r="D47" s="158"/>
      <c r="E47" s="158"/>
      <c r="F47" s="158"/>
      <c r="G47" s="158"/>
      <c r="H47" s="158"/>
      <c r="I47" s="535"/>
      <c r="J47" s="93" t="s">
        <v>151</v>
      </c>
      <c r="K47" s="159">
        <v>10</v>
      </c>
      <c r="L47" s="158"/>
      <c r="M47" s="158"/>
      <c r="N47" s="158"/>
      <c r="O47" s="158"/>
      <c r="P47" s="158"/>
    </row>
    <row r="48" spans="1:16" ht="24" customHeight="1" x14ac:dyDescent="0.25">
      <c r="A48" s="418" t="s">
        <v>295</v>
      </c>
      <c r="B48" s="19" t="s">
        <v>15</v>
      </c>
      <c r="C48" s="72">
        <v>80</v>
      </c>
      <c r="D48" s="377">
        <v>3.36</v>
      </c>
      <c r="E48" s="377">
        <v>0.48</v>
      </c>
      <c r="F48" s="377">
        <v>23.52</v>
      </c>
      <c r="G48" s="377">
        <v>141</v>
      </c>
      <c r="H48" s="377">
        <v>0</v>
      </c>
      <c r="I48" s="418" t="s">
        <v>295</v>
      </c>
      <c r="J48" s="19" t="s">
        <v>15</v>
      </c>
      <c r="K48" s="15">
        <v>80</v>
      </c>
      <c r="L48" s="377">
        <v>3.36</v>
      </c>
      <c r="M48" s="377">
        <v>0.48</v>
      </c>
      <c r="N48" s="377">
        <v>23.52</v>
      </c>
      <c r="O48" s="377">
        <v>141</v>
      </c>
      <c r="P48" s="377">
        <v>0</v>
      </c>
    </row>
    <row r="49" spans="1:16" ht="24" customHeight="1" x14ac:dyDescent="0.25">
      <c r="A49" s="418" t="s">
        <v>296</v>
      </c>
      <c r="B49" s="19" t="s">
        <v>7</v>
      </c>
      <c r="C49" s="15">
        <v>60</v>
      </c>
      <c r="D49" s="377">
        <v>1.84</v>
      </c>
      <c r="E49" s="377">
        <v>0.48</v>
      </c>
      <c r="F49" s="377">
        <v>13.36</v>
      </c>
      <c r="G49" s="377">
        <v>69.599999999999994</v>
      </c>
      <c r="H49" s="377">
        <v>0</v>
      </c>
      <c r="I49" s="418" t="s">
        <v>296</v>
      </c>
      <c r="J49" s="19" t="s">
        <v>7</v>
      </c>
      <c r="K49" s="15">
        <v>60</v>
      </c>
      <c r="L49" s="377">
        <v>1.84</v>
      </c>
      <c r="M49" s="377">
        <v>0.48</v>
      </c>
      <c r="N49" s="377">
        <v>13.36</v>
      </c>
      <c r="O49" s="377">
        <v>69.599999999999994</v>
      </c>
      <c r="P49" s="377">
        <v>0</v>
      </c>
    </row>
    <row r="50" spans="1:16" ht="15.75" x14ac:dyDescent="0.25">
      <c r="A50" s="83"/>
      <c r="B50" s="386" t="s">
        <v>27</v>
      </c>
      <c r="C50" s="387"/>
      <c r="D50" s="363">
        <f>SUM(D24:D49)</f>
        <v>38.350000000000009</v>
      </c>
      <c r="E50" s="363">
        <f>SUM(E24:E49)</f>
        <v>37.389999999999993</v>
      </c>
      <c r="F50" s="363">
        <f>SUM(F24:F49)</f>
        <v>77.2</v>
      </c>
      <c r="G50" s="364">
        <f>SUM(G24:G49)</f>
        <v>785.42000000000007</v>
      </c>
      <c r="H50" s="363">
        <f>SUM(H24:H49)</f>
        <v>19.28</v>
      </c>
      <c r="I50" s="84"/>
      <c r="J50" s="363"/>
      <c r="K50" s="363"/>
      <c r="L50" s="363">
        <f>SUM(L24:L49)</f>
        <v>41.570000000000007</v>
      </c>
      <c r="M50" s="363">
        <f>SUM(M24:M49)</f>
        <v>43.639999999999993</v>
      </c>
      <c r="N50" s="363">
        <f>SUM(N24:N49)</f>
        <v>83.03</v>
      </c>
      <c r="O50" s="364">
        <f>SUM(O24:O49)</f>
        <v>913.2</v>
      </c>
      <c r="P50" s="363">
        <f>SUM(P24:P49)</f>
        <v>23.06</v>
      </c>
    </row>
    <row r="51" spans="1:16" s="443" customFormat="1" ht="15" customHeight="1" x14ac:dyDescent="0.3">
      <c r="A51" s="567" t="s">
        <v>11</v>
      </c>
      <c r="B51" s="548"/>
      <c r="C51" s="440"/>
      <c r="D51" s="441"/>
      <c r="E51" s="441"/>
      <c r="F51" s="441"/>
      <c r="G51" s="442"/>
      <c r="H51" s="441"/>
      <c r="I51" s="441"/>
      <c r="J51" s="441"/>
      <c r="K51" s="441"/>
      <c r="L51" s="441"/>
      <c r="M51" s="441"/>
      <c r="N51" s="441"/>
      <c r="O51" s="442"/>
      <c r="P51" s="441"/>
    </row>
    <row r="52" spans="1:16" ht="23.25" hidden="1" customHeight="1" x14ac:dyDescent="0.25">
      <c r="A52" s="525" t="s">
        <v>283</v>
      </c>
      <c r="B52" s="274" t="s">
        <v>301</v>
      </c>
      <c r="C52" s="397">
        <v>200</v>
      </c>
      <c r="D52" s="382">
        <v>0.5</v>
      </c>
      <c r="E52" s="382">
        <v>0.1</v>
      </c>
      <c r="F52" s="382">
        <v>10.1</v>
      </c>
      <c r="G52" s="382">
        <v>46</v>
      </c>
      <c r="H52" s="278">
        <v>2</v>
      </c>
      <c r="I52" s="565"/>
      <c r="J52" s="59"/>
      <c r="K52" s="59"/>
      <c r="L52" s="59"/>
      <c r="M52" s="59"/>
      <c r="N52" s="59"/>
      <c r="O52" s="178"/>
      <c r="P52" s="59"/>
    </row>
    <row r="53" spans="1:16" ht="15" hidden="1" customHeight="1" thickBot="1" x14ac:dyDescent="0.3">
      <c r="A53" s="526"/>
      <c r="B53" s="273" t="s">
        <v>82</v>
      </c>
      <c r="C53" s="140">
        <v>200</v>
      </c>
      <c r="D53" s="43"/>
      <c r="E53" s="43"/>
      <c r="F53" s="43"/>
      <c r="G53" s="43"/>
      <c r="H53" s="111"/>
      <c r="I53" s="566"/>
      <c r="J53" s="19"/>
      <c r="K53" s="29"/>
      <c r="L53" s="58"/>
      <c r="M53" s="58"/>
      <c r="N53" s="58"/>
      <c r="O53" s="58"/>
      <c r="P53" s="58"/>
    </row>
    <row r="54" spans="1:16" ht="21.95" hidden="1" customHeight="1" x14ac:dyDescent="0.25">
      <c r="A54" s="570" t="s">
        <v>392</v>
      </c>
      <c r="B54" s="258" t="s">
        <v>393</v>
      </c>
      <c r="C54" s="297" t="s">
        <v>396</v>
      </c>
      <c r="D54" s="513">
        <v>8.7799999999999994</v>
      </c>
      <c r="E54" s="99">
        <v>5.62</v>
      </c>
      <c r="F54" s="99">
        <v>17.28</v>
      </c>
      <c r="G54" s="90">
        <v>156</v>
      </c>
      <c r="H54" s="58">
        <v>0.42</v>
      </c>
      <c r="I54" s="564"/>
      <c r="J54" s="94"/>
      <c r="K54" s="20"/>
      <c r="L54" s="58"/>
      <c r="M54" s="58"/>
      <c r="N54" s="58"/>
      <c r="O54" s="58"/>
      <c r="P54" s="58"/>
    </row>
    <row r="55" spans="1:16" ht="15.75" hidden="1" customHeight="1" x14ac:dyDescent="0.25">
      <c r="A55" s="571"/>
      <c r="B55" s="98" t="s">
        <v>152</v>
      </c>
      <c r="C55" s="12">
        <v>80</v>
      </c>
      <c r="D55" s="99"/>
      <c r="E55" s="99"/>
      <c r="F55" s="99"/>
      <c r="G55" s="229"/>
      <c r="H55" s="58"/>
      <c r="I55" s="531"/>
      <c r="J55" s="93"/>
      <c r="K55" s="23"/>
      <c r="L55" s="58"/>
      <c r="M55" s="58"/>
      <c r="N55" s="58"/>
      <c r="O55" s="58"/>
      <c r="P55" s="58"/>
    </row>
    <row r="56" spans="1:16" ht="15.75" hidden="1" customHeight="1" x14ac:dyDescent="0.25">
      <c r="A56" s="571"/>
      <c r="B56" s="98" t="s">
        <v>394</v>
      </c>
      <c r="C56" s="12">
        <v>6.65</v>
      </c>
      <c r="D56" s="99"/>
      <c r="E56" s="99"/>
      <c r="F56" s="99"/>
      <c r="G56" s="106"/>
      <c r="H56" s="58"/>
      <c r="I56" s="531"/>
      <c r="J56" s="93"/>
      <c r="K56" s="23"/>
      <c r="L56" s="58"/>
      <c r="M56" s="58"/>
      <c r="N56" s="58"/>
      <c r="O56" s="58"/>
      <c r="P56" s="58"/>
    </row>
    <row r="57" spans="1:16" ht="15.75" hidden="1" customHeight="1" x14ac:dyDescent="0.25">
      <c r="A57" s="571"/>
      <c r="B57" s="98" t="s">
        <v>129</v>
      </c>
      <c r="C57" s="12">
        <v>10</v>
      </c>
      <c r="D57" s="99"/>
      <c r="E57" s="99"/>
      <c r="F57" s="99"/>
      <c r="G57" s="106"/>
      <c r="H57" s="58"/>
      <c r="I57" s="531"/>
      <c r="J57" s="93"/>
      <c r="K57" s="23"/>
      <c r="L57" s="58"/>
      <c r="M57" s="58"/>
      <c r="N57" s="58"/>
      <c r="O57" s="58"/>
      <c r="P57" s="58"/>
    </row>
    <row r="58" spans="1:16" ht="15.75" hidden="1" customHeight="1" x14ac:dyDescent="0.25">
      <c r="A58" s="571"/>
      <c r="B58" s="93" t="s">
        <v>151</v>
      </c>
      <c r="C58" s="12">
        <v>13.3</v>
      </c>
      <c r="D58" s="99"/>
      <c r="E58" s="99"/>
      <c r="F58" s="99"/>
      <c r="G58" s="106"/>
      <c r="H58" s="58"/>
      <c r="I58" s="531"/>
      <c r="J58" s="93"/>
      <c r="K58" s="23"/>
      <c r="L58" s="58"/>
      <c r="M58" s="58"/>
      <c r="N58" s="58"/>
      <c r="O58" s="58"/>
      <c r="P58" s="58"/>
    </row>
    <row r="59" spans="1:16" ht="15.75" hidden="1" customHeight="1" x14ac:dyDescent="0.25">
      <c r="A59" s="571"/>
      <c r="B59" s="98" t="s">
        <v>99</v>
      </c>
      <c r="C59" s="12">
        <v>3.3</v>
      </c>
      <c r="D59" s="99"/>
      <c r="E59" s="99"/>
      <c r="F59" s="99"/>
      <c r="G59" s="106"/>
      <c r="H59" s="58"/>
      <c r="I59" s="531"/>
      <c r="J59" s="93"/>
      <c r="K59" s="23"/>
      <c r="L59" s="58"/>
      <c r="M59" s="58"/>
      <c r="N59" s="58"/>
      <c r="O59" s="58"/>
      <c r="P59" s="58"/>
    </row>
    <row r="60" spans="1:16" ht="11.25" hidden="1" customHeight="1" x14ac:dyDescent="0.25">
      <c r="A60" s="571"/>
      <c r="B60" s="98" t="s">
        <v>304</v>
      </c>
      <c r="C60" s="12">
        <v>5.3</v>
      </c>
      <c r="D60" s="99"/>
      <c r="E60" s="99"/>
      <c r="F60" s="99"/>
      <c r="G60" s="106"/>
      <c r="H60" s="58"/>
      <c r="I60" s="531"/>
      <c r="J60" s="93"/>
      <c r="K60" s="23"/>
      <c r="L60" s="58"/>
      <c r="M60" s="58"/>
      <c r="N60" s="58"/>
      <c r="O60" s="58"/>
      <c r="P60" s="58"/>
    </row>
    <row r="61" spans="1:16" ht="17.25" hidden="1" customHeight="1" x14ac:dyDescent="0.25">
      <c r="A61" s="571"/>
      <c r="B61" s="98" t="s">
        <v>117</v>
      </c>
      <c r="C61" s="12">
        <v>3.3</v>
      </c>
      <c r="D61" s="99"/>
      <c r="E61" s="99"/>
      <c r="F61" s="99"/>
      <c r="G61" s="106"/>
      <c r="H61" s="58"/>
      <c r="I61" s="531"/>
      <c r="J61" s="93"/>
      <c r="K61" s="23"/>
      <c r="L61" s="58"/>
      <c r="M61" s="58"/>
      <c r="N61" s="58"/>
      <c r="O61" s="58"/>
      <c r="P61" s="58"/>
    </row>
    <row r="62" spans="1:16" ht="15.75" hidden="1" customHeight="1" x14ac:dyDescent="0.25">
      <c r="A62" s="572"/>
      <c r="B62" s="93" t="s">
        <v>395</v>
      </c>
      <c r="C62" s="67">
        <v>20</v>
      </c>
      <c r="D62" s="58"/>
      <c r="E62" s="58"/>
      <c r="F62" s="58"/>
      <c r="G62" s="58"/>
      <c r="H62" s="58"/>
      <c r="I62" s="535"/>
      <c r="J62" s="93"/>
      <c r="K62" s="23"/>
      <c r="L62" s="58"/>
      <c r="M62" s="58"/>
      <c r="N62" s="58"/>
      <c r="O62" s="58"/>
      <c r="P62" s="58"/>
    </row>
    <row r="63" spans="1:16" ht="15.75" hidden="1" x14ac:dyDescent="0.25">
      <c r="A63" s="83"/>
      <c r="B63" s="386" t="s">
        <v>27</v>
      </c>
      <c r="C63" s="387"/>
      <c r="D63" s="363">
        <f>SUM(D52:D62)</f>
        <v>9.2799999999999994</v>
      </c>
      <c r="E63" s="363">
        <f>SUM(E52:E62)</f>
        <v>5.72</v>
      </c>
      <c r="F63" s="363">
        <f>SUM(F52:F62)</f>
        <v>27.380000000000003</v>
      </c>
      <c r="G63" s="363">
        <f>SUM(G52:G62)</f>
        <v>202</v>
      </c>
      <c r="H63" s="363">
        <f>SUM(H52:H62)</f>
        <v>2.42</v>
      </c>
      <c r="I63" s="83"/>
      <c r="J63" s="400"/>
      <c r="K63" s="103"/>
      <c r="L63" s="103"/>
      <c r="M63" s="103"/>
      <c r="N63" s="103"/>
      <c r="O63" s="110"/>
      <c r="P63" s="103"/>
    </row>
    <row r="64" spans="1:16" ht="14.25" hidden="1" customHeight="1" x14ac:dyDescent="0.25">
      <c r="A64" s="568"/>
      <c r="B64" s="569"/>
      <c r="C64" s="180"/>
      <c r="D64" s="58"/>
      <c r="E64" s="58"/>
      <c r="F64" s="58"/>
      <c r="G64" s="178"/>
      <c r="H64" s="58"/>
      <c r="I64" s="58"/>
      <c r="J64" s="201"/>
      <c r="K64" s="58"/>
      <c r="L64" s="58"/>
      <c r="M64" s="58"/>
      <c r="N64" s="58"/>
      <c r="O64" s="178"/>
      <c r="P64" s="58"/>
    </row>
    <row r="65" spans="1:16" ht="27.75" hidden="1" customHeight="1" x14ac:dyDescent="0.25">
      <c r="A65" s="573"/>
      <c r="B65" s="283"/>
      <c r="C65" s="180"/>
      <c r="D65" s="58"/>
      <c r="E65" s="58"/>
      <c r="F65" s="58"/>
      <c r="G65" s="178"/>
      <c r="H65" s="58"/>
      <c r="I65" s="573"/>
      <c r="J65" s="271"/>
      <c r="K65" s="20"/>
      <c r="L65" s="23"/>
      <c r="M65" s="23"/>
      <c r="N65" s="23"/>
      <c r="O65" s="284"/>
      <c r="P65" s="23"/>
    </row>
    <row r="66" spans="1:16" ht="18.75" hidden="1" customHeight="1" x14ac:dyDescent="0.25">
      <c r="A66" s="574"/>
      <c r="B66" s="283"/>
      <c r="C66" s="180"/>
      <c r="D66" s="58"/>
      <c r="E66" s="58"/>
      <c r="F66" s="58"/>
      <c r="G66" s="178"/>
      <c r="H66" s="58"/>
      <c r="I66" s="574"/>
      <c r="J66" s="201"/>
      <c r="K66" s="58"/>
      <c r="L66" s="58"/>
      <c r="M66" s="58"/>
      <c r="N66" s="58"/>
      <c r="O66" s="178"/>
      <c r="P66" s="58"/>
    </row>
    <row r="67" spans="1:16" ht="18.75" hidden="1" customHeight="1" x14ac:dyDescent="0.25">
      <c r="A67" s="574"/>
      <c r="B67" s="283"/>
      <c r="C67" s="180"/>
      <c r="D67" s="58"/>
      <c r="E67" s="58"/>
      <c r="F67" s="58"/>
      <c r="G67" s="178"/>
      <c r="H67" s="58"/>
      <c r="I67" s="574"/>
      <c r="J67" s="201"/>
      <c r="K67" s="58"/>
      <c r="L67" s="58"/>
      <c r="M67" s="58"/>
      <c r="N67" s="58"/>
      <c r="O67" s="178"/>
      <c r="P67" s="58"/>
    </row>
    <row r="68" spans="1:16" ht="17.25" hidden="1" customHeight="1" x14ac:dyDescent="0.25">
      <c r="A68" s="574"/>
      <c r="B68" s="19"/>
      <c r="C68" s="20"/>
      <c r="D68" s="58"/>
      <c r="E68" s="58"/>
      <c r="F68" s="58"/>
      <c r="G68" s="58"/>
      <c r="H68" s="58"/>
      <c r="I68" s="574"/>
      <c r="J68" s="201"/>
      <c r="K68" s="58"/>
      <c r="L68" s="58"/>
      <c r="M68" s="58"/>
      <c r="N68" s="58"/>
      <c r="O68" s="50"/>
      <c r="P68" s="58"/>
    </row>
    <row r="69" spans="1:16" ht="18" hidden="1" customHeight="1" x14ac:dyDescent="0.25">
      <c r="A69" s="575"/>
      <c r="B69" s="22"/>
      <c r="C69" s="23"/>
      <c r="D69" s="58"/>
      <c r="E69" s="58"/>
      <c r="F69" s="58"/>
      <c r="G69" s="58"/>
      <c r="H69" s="58"/>
      <c r="I69" s="575"/>
      <c r="J69" s="201"/>
      <c r="K69" s="58"/>
      <c r="L69" s="58"/>
      <c r="M69" s="58"/>
      <c r="N69" s="58"/>
      <c r="O69" s="58"/>
      <c r="P69" s="58"/>
    </row>
    <row r="70" spans="1:16" ht="37.5" hidden="1" customHeight="1" x14ac:dyDescent="0.25">
      <c r="A70" s="409"/>
      <c r="B70" s="30"/>
      <c r="C70" s="117"/>
      <c r="D70" s="58"/>
      <c r="E70" s="58"/>
      <c r="F70" s="58"/>
      <c r="G70" s="58"/>
      <c r="H70" s="58"/>
      <c r="I70" s="409"/>
      <c r="J70" s="271"/>
      <c r="K70" s="287"/>
      <c r="L70" s="23"/>
      <c r="M70" s="23"/>
      <c r="N70" s="23"/>
      <c r="O70" s="23"/>
      <c r="P70" s="23"/>
    </row>
    <row r="71" spans="1:16" ht="25.5" hidden="1" customHeight="1" x14ac:dyDescent="0.25">
      <c r="A71" s="410"/>
      <c r="B71" s="22"/>
      <c r="C71" s="23"/>
      <c r="D71" s="58"/>
      <c r="E71" s="58"/>
      <c r="F71" s="58"/>
      <c r="G71" s="181"/>
      <c r="H71" s="181"/>
      <c r="I71" s="410"/>
      <c r="J71" s="285"/>
      <c r="K71" s="288"/>
      <c r="L71" s="58"/>
      <c r="M71" s="58"/>
      <c r="N71" s="58"/>
      <c r="O71" s="58"/>
      <c r="P71" s="58"/>
    </row>
    <row r="72" spans="1:16" ht="19.5" hidden="1" customHeight="1" x14ac:dyDescent="0.25">
      <c r="A72" s="410"/>
      <c r="B72" s="26"/>
      <c r="C72" s="58"/>
      <c r="D72" s="58"/>
      <c r="E72" s="58"/>
      <c r="F72" s="58"/>
      <c r="G72" s="58"/>
      <c r="H72" s="58"/>
      <c r="I72" s="410"/>
      <c r="J72" s="201"/>
      <c r="K72" s="23"/>
      <c r="L72" s="58"/>
      <c r="M72" s="58"/>
      <c r="N72" s="58"/>
      <c r="O72" s="58"/>
      <c r="P72" s="58"/>
    </row>
    <row r="73" spans="1:16" ht="21" hidden="1" customHeight="1" x14ac:dyDescent="0.25">
      <c r="A73" s="410"/>
      <c r="B73" s="22"/>
      <c r="C73" s="23"/>
      <c r="D73" s="58"/>
      <c r="E73" s="58"/>
      <c r="F73" s="58"/>
      <c r="G73" s="181"/>
      <c r="H73" s="181"/>
      <c r="I73" s="410"/>
      <c r="J73" s="285"/>
      <c r="K73" s="286"/>
      <c r="L73" s="58"/>
      <c r="M73" s="58"/>
      <c r="N73" s="58"/>
      <c r="O73" s="58"/>
      <c r="P73" s="58"/>
    </row>
    <row r="74" spans="1:16" ht="19.5" hidden="1" customHeight="1" x14ac:dyDescent="0.25">
      <c r="A74" s="410"/>
      <c r="B74" s="22"/>
      <c r="C74" s="23"/>
      <c r="D74" s="58"/>
      <c r="E74" s="58"/>
      <c r="F74" s="58"/>
      <c r="G74" s="181"/>
      <c r="H74" s="181"/>
      <c r="I74" s="410"/>
      <c r="J74" s="285"/>
      <c r="K74" s="286"/>
      <c r="L74" s="58"/>
      <c r="M74" s="58"/>
      <c r="N74" s="58"/>
      <c r="O74" s="58"/>
      <c r="P74" s="58"/>
    </row>
    <row r="75" spans="1:16" ht="23.25" hidden="1" customHeight="1" x14ac:dyDescent="0.25">
      <c r="A75" s="410"/>
      <c r="B75" s="26"/>
      <c r="C75" s="23"/>
      <c r="D75" s="58"/>
      <c r="E75" s="58"/>
      <c r="F75" s="58"/>
      <c r="G75" s="58"/>
      <c r="H75" s="58"/>
      <c r="I75" s="410"/>
      <c r="J75" s="201"/>
      <c r="K75" s="23"/>
      <c r="L75" s="58"/>
      <c r="M75" s="58"/>
      <c r="N75" s="58"/>
      <c r="O75" s="58"/>
      <c r="P75" s="58"/>
    </row>
    <row r="76" spans="1:16" ht="24.75" hidden="1" customHeight="1" x14ac:dyDescent="0.25">
      <c r="A76" s="410"/>
      <c r="B76" s="22"/>
      <c r="C76" s="23"/>
      <c r="D76" s="58"/>
      <c r="E76" s="58"/>
      <c r="F76" s="58"/>
      <c r="G76" s="58"/>
      <c r="H76" s="58"/>
      <c r="I76" s="410"/>
      <c r="J76" s="201"/>
      <c r="K76" s="23"/>
      <c r="L76" s="58"/>
      <c r="M76" s="58"/>
      <c r="N76" s="58"/>
      <c r="O76" s="58"/>
      <c r="P76" s="58"/>
    </row>
    <row r="77" spans="1:16" ht="24" hidden="1" customHeight="1" x14ac:dyDescent="0.25">
      <c r="A77" s="409"/>
      <c r="B77" s="26"/>
      <c r="C77" s="23"/>
      <c r="D77" s="58"/>
      <c r="E77" s="58"/>
      <c r="F77" s="58"/>
      <c r="G77" s="58"/>
      <c r="H77" s="58"/>
      <c r="I77" s="409"/>
      <c r="J77" s="271"/>
      <c r="K77" s="20"/>
      <c r="L77" s="58"/>
      <c r="M77" s="58"/>
      <c r="N77" s="58"/>
      <c r="O77" s="58"/>
      <c r="P77" s="58"/>
    </row>
    <row r="78" spans="1:16" ht="20.25" hidden="1" customHeight="1" x14ac:dyDescent="0.25">
      <c r="A78" s="410"/>
      <c r="B78" s="92"/>
      <c r="C78" s="23"/>
      <c r="D78" s="58"/>
      <c r="E78" s="58"/>
      <c r="F78" s="58"/>
      <c r="G78" s="58"/>
      <c r="H78" s="58"/>
      <c r="I78" s="410"/>
      <c r="J78" s="201"/>
      <c r="K78" s="23"/>
      <c r="L78" s="58"/>
      <c r="M78" s="58"/>
      <c r="N78" s="58"/>
      <c r="O78" s="58"/>
      <c r="P78" s="58"/>
    </row>
    <row r="79" spans="1:16" ht="18.75" hidden="1" customHeight="1" x14ac:dyDescent="0.25">
      <c r="A79" s="410"/>
      <c r="B79" s="26"/>
      <c r="C79" s="58"/>
      <c r="D79" s="58"/>
      <c r="E79" s="58"/>
      <c r="F79" s="58"/>
      <c r="G79" s="58"/>
      <c r="H79" s="58"/>
      <c r="I79" s="410"/>
      <c r="J79" s="201"/>
      <c r="K79" s="23"/>
      <c r="L79" s="58"/>
      <c r="M79" s="58"/>
      <c r="N79" s="58"/>
      <c r="O79" s="58"/>
      <c r="P79" s="58"/>
    </row>
    <row r="80" spans="1:16" ht="24.75" hidden="1" customHeight="1" x14ac:dyDescent="0.25">
      <c r="A80" s="530"/>
      <c r="B80" s="19"/>
      <c r="C80" s="20"/>
      <c r="D80" s="58"/>
      <c r="E80" s="58"/>
      <c r="F80" s="58"/>
      <c r="G80" s="58"/>
      <c r="H80" s="322"/>
      <c r="I80" s="530"/>
      <c r="J80" s="289"/>
      <c r="K80" s="290"/>
      <c r="L80" s="23"/>
      <c r="M80" s="23"/>
      <c r="N80" s="23"/>
      <c r="O80" s="10"/>
      <c r="P80" s="23"/>
    </row>
    <row r="81" spans="1:16" ht="19.5" hidden="1" customHeight="1" x14ac:dyDescent="0.25">
      <c r="A81" s="531"/>
      <c r="B81" s="22"/>
      <c r="C81" s="419"/>
      <c r="D81" s="58"/>
      <c r="E81" s="58"/>
      <c r="F81" s="58"/>
      <c r="G81" s="58"/>
      <c r="H81" s="58"/>
      <c r="I81" s="531"/>
      <c r="J81" s="201"/>
      <c r="K81" s="58"/>
      <c r="L81" s="58"/>
      <c r="M81" s="58"/>
      <c r="N81" s="58"/>
      <c r="O81" s="58"/>
      <c r="P81" s="58"/>
    </row>
    <row r="82" spans="1:16" ht="26.25" hidden="1" customHeight="1" x14ac:dyDescent="0.25">
      <c r="A82" s="535"/>
      <c r="B82" s="22"/>
      <c r="C82" s="419"/>
      <c r="D82" s="58"/>
      <c r="E82" s="58"/>
      <c r="F82" s="58"/>
      <c r="G82" s="58"/>
      <c r="H82" s="58"/>
      <c r="I82" s="535"/>
      <c r="J82" s="201"/>
      <c r="K82" s="58"/>
      <c r="L82" s="58"/>
      <c r="M82" s="58"/>
      <c r="N82" s="58"/>
      <c r="O82" s="58"/>
      <c r="P82" s="58"/>
    </row>
    <row r="83" spans="1:16" ht="27" hidden="1" customHeight="1" x14ac:dyDescent="0.25">
      <c r="A83" s="420"/>
      <c r="B83" s="19"/>
      <c r="C83" s="50"/>
      <c r="D83" s="58"/>
      <c r="E83" s="58"/>
      <c r="F83" s="58"/>
      <c r="G83" s="58"/>
      <c r="H83" s="322"/>
      <c r="I83" s="420"/>
      <c r="J83" s="322"/>
      <c r="K83" s="322"/>
      <c r="L83" s="58"/>
      <c r="M83" s="58"/>
      <c r="N83" s="58"/>
      <c r="O83" s="58"/>
      <c r="P83" s="322"/>
    </row>
    <row r="84" spans="1:16" ht="25.5" hidden="1" customHeight="1" x14ac:dyDescent="0.25">
      <c r="A84" s="421"/>
      <c r="B84" s="22"/>
      <c r="C84" s="23"/>
      <c r="D84" s="58"/>
      <c r="E84" s="58"/>
      <c r="F84" s="58"/>
      <c r="G84" s="58"/>
      <c r="H84" s="58"/>
      <c r="I84" s="421"/>
      <c r="J84" s="58"/>
      <c r="K84" s="58"/>
      <c r="L84" s="58"/>
      <c r="M84" s="58"/>
      <c r="N84" s="58"/>
      <c r="O84" s="58"/>
      <c r="P84" s="58"/>
    </row>
    <row r="85" spans="1:16" ht="19.5" hidden="1" customHeight="1" x14ac:dyDescent="0.25">
      <c r="A85" s="422"/>
      <c r="B85" s="22"/>
      <c r="C85" s="23"/>
      <c r="D85" s="58"/>
      <c r="E85" s="58"/>
      <c r="F85" s="58"/>
      <c r="G85" s="58"/>
      <c r="H85" s="58"/>
      <c r="I85" s="422"/>
      <c r="J85" s="58"/>
      <c r="K85" s="58"/>
      <c r="L85" s="58"/>
      <c r="M85" s="58"/>
      <c r="N85" s="58"/>
      <c r="O85" s="58"/>
      <c r="P85" s="58"/>
    </row>
    <row r="86" spans="1:16" ht="27" hidden="1" customHeight="1" x14ac:dyDescent="0.25">
      <c r="A86" s="57"/>
      <c r="B86" s="19"/>
      <c r="C86" s="15"/>
      <c r="D86" s="58"/>
      <c r="E86" s="58"/>
      <c r="F86" s="58"/>
      <c r="G86" s="58"/>
      <c r="H86" s="58"/>
      <c r="I86" s="57"/>
      <c r="J86" s="19"/>
      <c r="K86" s="15"/>
      <c r="L86" s="58"/>
      <c r="M86" s="58"/>
      <c r="N86" s="58"/>
      <c r="O86" s="58"/>
      <c r="P86" s="58"/>
    </row>
    <row r="87" spans="1:16" ht="22.5" hidden="1" customHeight="1" x14ac:dyDescent="0.25">
      <c r="A87" s="57"/>
      <c r="B87" s="19"/>
      <c r="C87" s="15"/>
      <c r="D87" s="58"/>
      <c r="E87" s="58"/>
      <c r="F87" s="58"/>
      <c r="G87" s="58"/>
      <c r="H87" s="58"/>
      <c r="I87" s="57"/>
      <c r="J87" s="19"/>
      <c r="K87" s="15"/>
      <c r="L87" s="58"/>
      <c r="M87" s="58"/>
      <c r="N87" s="58"/>
      <c r="O87" s="58"/>
      <c r="P87" s="58"/>
    </row>
    <row r="88" spans="1:16" ht="12.75" hidden="1" customHeight="1" x14ac:dyDescent="0.25">
      <c r="A88" s="83"/>
      <c r="B88" s="81"/>
      <c r="C88" s="82"/>
      <c r="D88" s="179"/>
      <c r="E88" s="179"/>
      <c r="F88" s="179"/>
      <c r="G88" s="185"/>
      <c r="H88" s="179"/>
      <c r="I88" s="83"/>
      <c r="J88" s="179"/>
      <c r="K88" s="179"/>
      <c r="L88" s="179">
        <f>SUM(L65:L87)</f>
        <v>0</v>
      </c>
      <c r="M88" s="179">
        <f>SUM(M65:M87)</f>
        <v>0</v>
      </c>
      <c r="N88" s="179">
        <f>SUM(N65:N87)</f>
        <v>0</v>
      </c>
      <c r="O88" s="185">
        <f>SUM(O65:O87)</f>
        <v>0</v>
      </c>
      <c r="P88" s="179">
        <f>SUM(P65:P87)</f>
        <v>0</v>
      </c>
    </row>
    <row r="89" spans="1:16" ht="18" hidden="1" customHeight="1" x14ac:dyDescent="0.25">
      <c r="A89" s="568"/>
      <c r="B89" s="569"/>
      <c r="C89" s="180"/>
      <c r="D89" s="58"/>
      <c r="E89" s="58"/>
      <c r="F89" s="58"/>
      <c r="G89" s="58"/>
      <c r="H89" s="58"/>
      <c r="I89" s="58"/>
      <c r="J89" s="201"/>
      <c r="K89" s="58"/>
      <c r="L89" s="58"/>
      <c r="M89" s="58"/>
      <c r="N89" s="58"/>
      <c r="O89" s="58"/>
      <c r="P89" s="58"/>
    </row>
    <row r="90" spans="1:16" ht="15.75" hidden="1" customHeight="1" x14ac:dyDescent="0.25">
      <c r="A90" s="127"/>
      <c r="B90" s="31"/>
      <c r="C90" s="29"/>
      <c r="D90" s="58"/>
      <c r="E90" s="58"/>
      <c r="F90" s="58"/>
      <c r="G90" s="58"/>
      <c r="H90" s="58"/>
      <c r="I90" s="127"/>
      <c r="J90" s="272"/>
      <c r="K90" s="20"/>
      <c r="L90" s="58"/>
      <c r="M90" s="58"/>
      <c r="N90" s="58"/>
      <c r="O90" s="58"/>
      <c r="P90" s="58"/>
    </row>
    <row r="91" spans="1:16" ht="20.25" hidden="1" customHeight="1" x14ac:dyDescent="0.25">
      <c r="A91" s="411"/>
      <c r="B91" s="16"/>
      <c r="C91" s="67"/>
      <c r="D91" s="58"/>
      <c r="E91" s="58"/>
      <c r="F91" s="58"/>
      <c r="G91" s="58"/>
      <c r="H91" s="58"/>
      <c r="I91" s="411"/>
      <c r="J91" s="272"/>
      <c r="K91" s="20"/>
      <c r="L91" s="58"/>
      <c r="M91" s="58"/>
      <c r="N91" s="58"/>
      <c r="O91" s="58"/>
      <c r="P91" s="58"/>
    </row>
    <row r="92" spans="1:16" ht="26.25" hidden="1" customHeight="1" x14ac:dyDescent="0.25">
      <c r="A92" s="413"/>
      <c r="B92" s="44"/>
      <c r="C92" s="45"/>
      <c r="D92" s="90"/>
      <c r="E92" s="90"/>
      <c r="F92" s="90"/>
      <c r="G92" s="90"/>
      <c r="H92" s="90"/>
      <c r="I92" s="413"/>
      <c r="J92" s="90"/>
      <c r="K92" s="90"/>
      <c r="L92" s="90"/>
      <c r="M92" s="90"/>
      <c r="N92" s="90"/>
      <c r="O92" s="90"/>
      <c r="P92" s="90"/>
    </row>
    <row r="93" spans="1:16" ht="14.25" hidden="1" customHeight="1" x14ac:dyDescent="0.25">
      <c r="A93" s="411"/>
      <c r="B93" s="81" t="s">
        <v>27</v>
      </c>
      <c r="C93" s="86"/>
      <c r="D93" s="179">
        <f t="shared" ref="D93:P93" si="0">SUM(D90:D92)</f>
        <v>0</v>
      </c>
      <c r="E93" s="179">
        <f t="shared" si="0"/>
        <v>0</v>
      </c>
      <c r="F93" s="179">
        <f t="shared" si="0"/>
        <v>0</v>
      </c>
      <c r="G93" s="185">
        <f t="shared" si="0"/>
        <v>0</v>
      </c>
      <c r="H93" s="179">
        <f t="shared" si="0"/>
        <v>0</v>
      </c>
      <c r="I93" s="411"/>
      <c r="J93" s="179"/>
      <c r="K93" s="179"/>
      <c r="L93" s="179">
        <f t="shared" si="0"/>
        <v>0</v>
      </c>
      <c r="M93" s="179">
        <f t="shared" si="0"/>
        <v>0</v>
      </c>
      <c r="N93" s="179">
        <f t="shared" si="0"/>
        <v>0</v>
      </c>
      <c r="O93" s="185">
        <f t="shared" si="0"/>
        <v>0</v>
      </c>
      <c r="P93" s="179">
        <f t="shared" si="0"/>
        <v>0</v>
      </c>
    </row>
    <row r="94" spans="1:16" hidden="1" x14ac:dyDescent="0.25">
      <c r="A94" s="88"/>
      <c r="B94" s="25"/>
      <c r="C94" s="20"/>
      <c r="D94" s="21"/>
      <c r="E94" s="21"/>
      <c r="F94" s="21"/>
      <c r="G94" s="21"/>
      <c r="H94" s="21"/>
      <c r="I94" s="88"/>
      <c r="J94" s="21"/>
      <c r="K94" s="21"/>
      <c r="L94" s="21">
        <f>SUM(L93,L88,L63,L50,L22)</f>
        <v>58.650000000000006</v>
      </c>
      <c r="M94" s="21"/>
      <c r="N94" s="21"/>
      <c r="O94" s="21"/>
      <c r="P94" s="21"/>
    </row>
    <row r="95" spans="1:16" ht="15.75" x14ac:dyDescent="0.25">
      <c r="A95" s="186"/>
      <c r="B95" s="400" t="s">
        <v>51</v>
      </c>
      <c r="C95" s="85"/>
      <c r="D95" s="174">
        <f>D93+D88+D63+D50+D22</f>
        <v>71.890000000000015</v>
      </c>
      <c r="E95" s="174">
        <f>E93+E88+E63+E50+E22</f>
        <v>78.099999999999994</v>
      </c>
      <c r="F95" s="174">
        <f>F93+F88+F63+F50+F22</f>
        <v>149.27000000000001</v>
      </c>
      <c r="G95" s="174">
        <f>G93+G88+G63+G50+G22</f>
        <v>1591.1200000000001</v>
      </c>
      <c r="H95" s="174">
        <f>H93+H88+H63+H50+H22</f>
        <v>47.940000000000005</v>
      </c>
      <c r="I95" s="186"/>
      <c r="J95" s="400" t="s">
        <v>427</v>
      </c>
      <c r="K95" s="113"/>
      <c r="L95" s="174">
        <f>L93+L88+L63+L50+L22</f>
        <v>58.650000000000006</v>
      </c>
      <c r="M95" s="174">
        <f>M93+M88+M63+M50+M22</f>
        <v>56.109999999999992</v>
      </c>
      <c r="N95" s="174">
        <f>N93+N88+N63+N50+N22</f>
        <v>147.19</v>
      </c>
      <c r="O95" s="174">
        <v>1410.7</v>
      </c>
      <c r="P95" s="174">
        <f>P93+P88+P63+P50+P22</f>
        <v>49.849999999999994</v>
      </c>
    </row>
    <row r="96" spans="1:16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</row>
    <row r="97" spans="1:16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</row>
    <row r="98" spans="1:16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</row>
    <row r="99" spans="1:16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</row>
    <row r="100" spans="1:16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</row>
    <row r="101" spans="1:16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</row>
    <row r="102" spans="1:16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</row>
    <row r="103" spans="1:16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</row>
    <row r="104" spans="1:16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</row>
    <row r="105" spans="1:16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</row>
    <row r="106" spans="1:16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</row>
    <row r="107" spans="1:16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</row>
    <row r="108" spans="1:16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</row>
    <row r="109" spans="1:16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</row>
    <row r="110" spans="1:16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</row>
    <row r="111" spans="1:16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</row>
    <row r="112" spans="1:16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</row>
    <row r="113" spans="1:16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</row>
    <row r="114" spans="1:16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</row>
    <row r="115" spans="1:16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</row>
    <row r="116" spans="1:16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</row>
    <row r="117" spans="1:16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</row>
    <row r="118" spans="1:16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</row>
    <row r="120" spans="1:16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</row>
    <row r="121" spans="1:16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</row>
    <row r="122" spans="1:16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</row>
    <row r="123" spans="1:16" x14ac:dyDescent="0.25">
      <c r="B123" s="32"/>
      <c r="C123" s="32"/>
      <c r="D123" s="32"/>
      <c r="E123" s="32"/>
      <c r="F123" s="32"/>
      <c r="G123" s="32"/>
      <c r="H123" s="32"/>
      <c r="J123" s="32"/>
      <c r="K123" s="32"/>
      <c r="L123" s="32"/>
      <c r="M123" s="32"/>
      <c r="N123" s="32"/>
      <c r="O123" s="32"/>
      <c r="P123" s="32"/>
    </row>
  </sheetData>
  <mergeCells count="33">
    <mergeCell ref="A89:B89"/>
    <mergeCell ref="A54:A62"/>
    <mergeCell ref="I54:I62"/>
    <mergeCell ref="A64:B64"/>
    <mergeCell ref="A65:A69"/>
    <mergeCell ref="I65:I69"/>
    <mergeCell ref="A80:A82"/>
    <mergeCell ref="I80:I82"/>
    <mergeCell ref="A52:A53"/>
    <mergeCell ref="I52:I53"/>
    <mergeCell ref="A23:B23"/>
    <mergeCell ref="A24:A27"/>
    <mergeCell ref="I24:I27"/>
    <mergeCell ref="A28:A37"/>
    <mergeCell ref="I28:I37"/>
    <mergeCell ref="A38:A43"/>
    <mergeCell ref="I38:I43"/>
    <mergeCell ref="A44:A47"/>
    <mergeCell ref="I44:I47"/>
    <mergeCell ref="A51:B51"/>
    <mergeCell ref="A9:A13"/>
    <mergeCell ref="I9:I13"/>
    <mergeCell ref="A14:A17"/>
    <mergeCell ref="I14:I17"/>
    <mergeCell ref="A18:A19"/>
    <mergeCell ref="I18:I19"/>
    <mergeCell ref="A5:A8"/>
    <mergeCell ref="I5:I8"/>
    <mergeCell ref="D1:H1"/>
    <mergeCell ref="L1:P1"/>
    <mergeCell ref="A2:A3"/>
    <mergeCell ref="I2:I3"/>
    <mergeCell ref="A4:B4"/>
  </mergeCells>
  <pageMargins left="0.39370078740157483" right="0" top="0.39370078740157483" bottom="0.19685039370078741" header="0" footer="0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opLeftCell="I1" zoomScale="84" zoomScaleNormal="84" workbookViewId="0">
      <selection activeCell="T71" sqref="T71"/>
    </sheetView>
  </sheetViews>
  <sheetFormatPr defaultRowHeight="15" x14ac:dyDescent="0.25"/>
  <cols>
    <col min="1" max="1" width="11.7109375" hidden="1" customWidth="1"/>
    <col min="2" max="2" width="27.7109375" hidden="1" customWidth="1"/>
    <col min="3" max="6" width="7.7109375" hidden="1" customWidth="1"/>
    <col min="7" max="7" width="10.28515625" hidden="1" customWidth="1"/>
    <col min="8" max="8" width="7.7109375" hidden="1" customWidth="1"/>
    <col min="9" max="9" width="11.7109375" customWidth="1"/>
    <col min="10" max="10" width="27.7109375" customWidth="1"/>
    <col min="11" max="14" width="7.7109375" customWidth="1"/>
    <col min="15" max="15" width="10.28515625" customWidth="1"/>
    <col min="16" max="16" width="7.7109375" customWidth="1"/>
  </cols>
  <sheetData>
    <row r="1" spans="1:16" s="215" customFormat="1" ht="26.1" customHeight="1" x14ac:dyDescent="0.2">
      <c r="A1" s="175" t="s">
        <v>0</v>
      </c>
      <c r="B1" s="34"/>
      <c r="C1" s="129" t="s">
        <v>105</v>
      </c>
      <c r="D1" s="544" t="s">
        <v>105</v>
      </c>
      <c r="E1" s="545"/>
      <c r="F1" s="545"/>
      <c r="G1" s="545"/>
      <c r="H1" s="546"/>
      <c r="I1" s="175" t="s">
        <v>0</v>
      </c>
      <c r="J1" s="175"/>
      <c r="K1" s="175" t="s">
        <v>131</v>
      </c>
      <c r="L1" s="539" t="s">
        <v>106</v>
      </c>
      <c r="M1" s="539"/>
      <c r="N1" s="539"/>
      <c r="O1" s="539"/>
      <c r="P1" s="539"/>
    </row>
    <row r="2" spans="1:16" s="215" customFormat="1" ht="38.1" customHeight="1" x14ac:dyDescent="0.2">
      <c r="A2" s="540" t="s">
        <v>26</v>
      </c>
      <c r="B2" s="132" t="s">
        <v>1</v>
      </c>
      <c r="C2" s="8" t="s">
        <v>28</v>
      </c>
      <c r="D2" s="133" t="s">
        <v>34</v>
      </c>
      <c r="E2" s="133" t="s">
        <v>35</v>
      </c>
      <c r="F2" s="133" t="s">
        <v>31</v>
      </c>
      <c r="G2" s="133" t="s">
        <v>32</v>
      </c>
      <c r="H2" s="134" t="s">
        <v>38</v>
      </c>
      <c r="I2" s="540" t="s">
        <v>26</v>
      </c>
      <c r="J2" s="132" t="s">
        <v>1</v>
      </c>
      <c r="K2" s="132"/>
      <c r="L2" s="133" t="s">
        <v>34</v>
      </c>
      <c r="M2" s="133" t="s">
        <v>39</v>
      </c>
      <c r="N2" s="133" t="s">
        <v>31</v>
      </c>
      <c r="O2" s="133" t="s">
        <v>32</v>
      </c>
      <c r="P2" s="134" t="s">
        <v>38</v>
      </c>
    </row>
    <row r="3" spans="1:16" ht="15" customHeight="1" x14ac:dyDescent="0.3">
      <c r="A3" s="540"/>
      <c r="B3" s="358" t="s">
        <v>52</v>
      </c>
      <c r="C3" s="333"/>
      <c r="D3" s="334"/>
      <c r="E3" s="334"/>
      <c r="F3" s="334"/>
      <c r="G3" s="334"/>
      <c r="H3" s="335"/>
      <c r="I3" s="540"/>
      <c r="J3" s="358" t="s">
        <v>52</v>
      </c>
      <c r="K3" s="332"/>
      <c r="L3" s="334"/>
      <c r="M3" s="334"/>
      <c r="N3" s="334"/>
      <c r="O3" s="334"/>
      <c r="P3" s="335"/>
    </row>
    <row r="4" spans="1:16" ht="15" customHeight="1" x14ac:dyDescent="0.25">
      <c r="A4" s="547" t="s">
        <v>3</v>
      </c>
      <c r="B4" s="563"/>
      <c r="C4" s="449"/>
      <c r="D4" s="450"/>
      <c r="E4" s="450"/>
      <c r="F4" s="450"/>
      <c r="G4" s="451"/>
      <c r="H4" s="450"/>
      <c r="I4" s="547" t="s">
        <v>3</v>
      </c>
      <c r="J4" s="563"/>
      <c r="K4" s="336"/>
      <c r="L4" s="336"/>
      <c r="M4" s="336"/>
      <c r="N4" s="336"/>
      <c r="O4" s="337"/>
      <c r="P4" s="336"/>
    </row>
    <row r="5" spans="1:16" ht="33" customHeight="1" x14ac:dyDescent="0.25">
      <c r="A5" s="532" t="s">
        <v>107</v>
      </c>
      <c r="B5" s="54" t="s">
        <v>170</v>
      </c>
      <c r="C5" s="29">
        <v>50</v>
      </c>
      <c r="D5" s="377">
        <v>7.9</v>
      </c>
      <c r="E5" s="377">
        <v>4.5</v>
      </c>
      <c r="F5" s="377">
        <v>9.8000000000000007</v>
      </c>
      <c r="G5" s="377">
        <v>111</v>
      </c>
      <c r="H5" s="379">
        <v>0</v>
      </c>
      <c r="I5" s="530" t="s">
        <v>307</v>
      </c>
      <c r="J5" s="54" t="s">
        <v>87</v>
      </c>
      <c r="K5" s="29">
        <v>45</v>
      </c>
      <c r="L5" s="377">
        <v>6.7</v>
      </c>
      <c r="M5" s="377">
        <v>9.5</v>
      </c>
      <c r="N5" s="377">
        <v>9.9</v>
      </c>
      <c r="O5" s="377">
        <v>153</v>
      </c>
      <c r="P5" s="379">
        <v>0.1</v>
      </c>
    </row>
    <row r="6" spans="1:16" ht="15" hidden="1" customHeight="1" x14ac:dyDescent="0.3">
      <c r="A6" s="533"/>
      <c r="B6" s="28" t="s">
        <v>111</v>
      </c>
      <c r="C6" s="67">
        <v>51</v>
      </c>
      <c r="D6" s="340"/>
      <c r="E6" s="340"/>
      <c r="F6" s="340"/>
      <c r="G6" s="340"/>
      <c r="H6" s="340"/>
      <c r="I6" s="531"/>
      <c r="J6" s="28" t="s">
        <v>306</v>
      </c>
      <c r="K6" s="508">
        <v>20</v>
      </c>
      <c r="L6" s="58"/>
      <c r="M6" s="58"/>
      <c r="N6" s="58"/>
      <c r="O6" s="58"/>
      <c r="P6" s="58"/>
    </row>
    <row r="7" spans="1:16" ht="15" hidden="1" customHeight="1" x14ac:dyDescent="0.3">
      <c r="A7" s="533"/>
      <c r="B7" s="28" t="s">
        <v>15</v>
      </c>
      <c r="C7" s="508">
        <v>20</v>
      </c>
      <c r="D7" s="340"/>
      <c r="E7" s="340"/>
      <c r="F7" s="340"/>
      <c r="G7" s="340"/>
      <c r="H7" s="340"/>
      <c r="I7" s="531"/>
      <c r="J7" s="28" t="s">
        <v>15</v>
      </c>
      <c r="K7" s="508">
        <v>20</v>
      </c>
      <c r="L7" s="58"/>
      <c r="M7" s="58"/>
      <c r="N7" s="58"/>
      <c r="O7" s="58"/>
      <c r="P7" s="58"/>
    </row>
    <row r="8" spans="1:16" ht="15" hidden="1" customHeight="1" x14ac:dyDescent="0.3">
      <c r="A8" s="533"/>
      <c r="B8" s="28"/>
      <c r="C8" s="501"/>
      <c r="D8" s="340"/>
      <c r="E8" s="340"/>
      <c r="F8" s="340"/>
      <c r="G8" s="340"/>
      <c r="H8" s="340"/>
      <c r="I8" s="535"/>
      <c r="J8" s="28" t="s">
        <v>98</v>
      </c>
      <c r="K8" s="508">
        <v>5</v>
      </c>
      <c r="L8" s="58"/>
      <c r="M8" s="58"/>
      <c r="N8" s="58"/>
      <c r="O8" s="58"/>
      <c r="P8" s="58"/>
    </row>
    <row r="9" spans="1:16" ht="24" customHeight="1" x14ac:dyDescent="0.25">
      <c r="A9" s="530" t="s">
        <v>321</v>
      </c>
      <c r="B9" s="94" t="s">
        <v>319</v>
      </c>
      <c r="C9" s="452" t="s">
        <v>421</v>
      </c>
      <c r="D9" s="117">
        <v>20.76</v>
      </c>
      <c r="E9" s="377">
        <v>15.73</v>
      </c>
      <c r="F9" s="377">
        <v>13.89</v>
      </c>
      <c r="G9" s="377">
        <v>395</v>
      </c>
      <c r="H9" s="377">
        <v>0.14599999999999999</v>
      </c>
      <c r="I9" s="554" t="s">
        <v>324</v>
      </c>
      <c r="J9" s="19" t="s">
        <v>213</v>
      </c>
      <c r="K9" s="60">
        <v>200</v>
      </c>
      <c r="L9" s="377">
        <v>6.4</v>
      </c>
      <c r="M9" s="377">
        <v>11.4</v>
      </c>
      <c r="N9" s="377">
        <v>35.76</v>
      </c>
      <c r="O9" s="377">
        <v>251.2</v>
      </c>
      <c r="P9" s="377">
        <v>1.42</v>
      </c>
    </row>
    <row r="10" spans="1:16" ht="15" hidden="1" customHeight="1" x14ac:dyDescent="0.25">
      <c r="A10" s="531"/>
      <c r="B10" s="93" t="s">
        <v>152</v>
      </c>
      <c r="C10" s="23">
        <v>111.6</v>
      </c>
      <c r="D10" s="338"/>
      <c r="E10" s="338"/>
      <c r="F10" s="338"/>
      <c r="G10" s="338"/>
      <c r="H10" s="338"/>
      <c r="I10" s="576"/>
      <c r="J10" s="22" t="s">
        <v>214</v>
      </c>
      <c r="K10" s="119">
        <v>44.4</v>
      </c>
      <c r="L10" s="338"/>
      <c r="M10" s="338"/>
      <c r="N10" s="338"/>
      <c r="O10" s="338"/>
      <c r="P10" s="338"/>
    </row>
    <row r="11" spans="1:16" ht="15" hidden="1" customHeight="1" x14ac:dyDescent="0.25">
      <c r="A11" s="531"/>
      <c r="B11" s="93" t="s">
        <v>99</v>
      </c>
      <c r="C11" s="58">
        <v>7.75</v>
      </c>
      <c r="D11" s="338"/>
      <c r="E11" s="338"/>
      <c r="F11" s="338"/>
      <c r="G11" s="338"/>
      <c r="H11" s="338"/>
      <c r="I11" s="576"/>
      <c r="J11" s="22" t="s">
        <v>97</v>
      </c>
      <c r="K11" s="119">
        <v>110</v>
      </c>
      <c r="L11" s="338"/>
      <c r="M11" s="338"/>
      <c r="N11" s="338"/>
      <c r="O11" s="338"/>
      <c r="P11" s="338"/>
    </row>
    <row r="12" spans="1:16" ht="15" hidden="1" customHeight="1" x14ac:dyDescent="0.25">
      <c r="A12" s="531"/>
      <c r="B12" s="93" t="s">
        <v>310</v>
      </c>
      <c r="C12" s="23">
        <v>28.8</v>
      </c>
      <c r="D12" s="338"/>
      <c r="E12" s="338"/>
      <c r="F12" s="338"/>
      <c r="G12" s="338"/>
      <c r="H12" s="338"/>
      <c r="I12" s="555"/>
      <c r="J12" s="5" t="s">
        <v>98</v>
      </c>
      <c r="K12" s="309">
        <v>10</v>
      </c>
      <c r="L12" s="338"/>
      <c r="M12" s="338"/>
      <c r="N12" s="338"/>
      <c r="O12" s="338"/>
      <c r="P12" s="338"/>
    </row>
    <row r="13" spans="1:16" ht="24" customHeight="1" x14ac:dyDescent="0.25">
      <c r="A13" s="531"/>
      <c r="B13" s="93" t="s">
        <v>292</v>
      </c>
      <c r="C13" s="23">
        <v>3.2</v>
      </c>
      <c r="D13" s="338"/>
      <c r="E13" s="338"/>
      <c r="F13" s="338"/>
      <c r="G13" s="338"/>
      <c r="H13" s="338"/>
      <c r="I13" s="530" t="s">
        <v>172</v>
      </c>
      <c r="J13" s="6" t="s">
        <v>322</v>
      </c>
      <c r="K13" s="9">
        <v>200</v>
      </c>
      <c r="L13" s="377">
        <v>1.5</v>
      </c>
      <c r="M13" s="377">
        <v>1.4</v>
      </c>
      <c r="N13" s="377">
        <v>8.6</v>
      </c>
      <c r="O13" s="377">
        <v>52.9</v>
      </c>
      <c r="P13" s="377">
        <v>0.2</v>
      </c>
    </row>
    <row r="14" spans="1:16" ht="15" hidden="1" customHeight="1" x14ac:dyDescent="0.25">
      <c r="A14" s="531"/>
      <c r="B14" s="28" t="s">
        <v>151</v>
      </c>
      <c r="C14" s="58">
        <v>7.75</v>
      </c>
      <c r="D14" s="338"/>
      <c r="E14" s="338"/>
      <c r="F14" s="338"/>
      <c r="G14" s="338"/>
      <c r="H14" s="338"/>
      <c r="I14" s="531"/>
      <c r="J14" s="4" t="s">
        <v>81</v>
      </c>
      <c r="K14" s="412">
        <v>1</v>
      </c>
      <c r="L14" s="90"/>
      <c r="M14" s="90"/>
      <c r="N14" s="90"/>
      <c r="O14" s="90"/>
      <c r="P14" s="58"/>
    </row>
    <row r="15" spans="1:16" ht="15" hidden="1" customHeight="1" x14ac:dyDescent="0.25">
      <c r="A15" s="531"/>
      <c r="B15" s="93" t="s">
        <v>293</v>
      </c>
      <c r="C15" s="58">
        <v>4.2</v>
      </c>
      <c r="D15" s="338"/>
      <c r="E15" s="338"/>
      <c r="F15" s="338"/>
      <c r="G15" s="338"/>
      <c r="H15" s="338"/>
      <c r="I15" s="531"/>
      <c r="J15" s="4" t="s">
        <v>97</v>
      </c>
      <c r="K15" s="412">
        <v>50</v>
      </c>
      <c r="L15" s="90"/>
      <c r="M15" s="90"/>
      <c r="N15" s="90"/>
      <c r="O15" s="90"/>
      <c r="P15" s="58"/>
    </row>
    <row r="16" spans="1:16" ht="15" hidden="1" customHeight="1" x14ac:dyDescent="0.25">
      <c r="A16" s="531"/>
      <c r="B16" s="93" t="s">
        <v>116</v>
      </c>
      <c r="C16" s="21">
        <v>1.2E-2</v>
      </c>
      <c r="D16" s="338"/>
      <c r="E16" s="338"/>
      <c r="F16" s="338"/>
      <c r="G16" s="338"/>
      <c r="H16" s="338"/>
      <c r="I16" s="535"/>
      <c r="J16" s="93" t="s">
        <v>151</v>
      </c>
      <c r="K16" s="412">
        <v>10</v>
      </c>
      <c r="L16" s="90"/>
      <c r="M16" s="90"/>
      <c r="N16" s="90"/>
      <c r="O16" s="90"/>
      <c r="P16" s="58"/>
    </row>
    <row r="17" spans="1:16" ht="24" customHeight="1" x14ac:dyDescent="0.25">
      <c r="A17" s="531"/>
      <c r="B17" s="93" t="s">
        <v>98</v>
      </c>
      <c r="C17" s="59">
        <v>4.2</v>
      </c>
      <c r="D17" s="338"/>
      <c r="E17" s="338"/>
      <c r="F17" s="338"/>
      <c r="G17" s="338"/>
      <c r="H17" s="338"/>
      <c r="I17" s="532" t="s">
        <v>279</v>
      </c>
      <c r="J17" s="19" t="s">
        <v>280</v>
      </c>
      <c r="K17" s="405">
        <v>185</v>
      </c>
      <c r="L17" s="405">
        <v>1.17</v>
      </c>
      <c r="M17" s="405">
        <v>0.26</v>
      </c>
      <c r="N17" s="405">
        <v>10.53</v>
      </c>
      <c r="O17" s="29">
        <v>55.9</v>
      </c>
      <c r="P17" s="405">
        <v>78</v>
      </c>
    </row>
    <row r="18" spans="1:16" ht="15" hidden="1" customHeight="1" x14ac:dyDescent="0.25">
      <c r="A18" s="531"/>
      <c r="B18" s="93" t="s">
        <v>294</v>
      </c>
      <c r="C18" s="58">
        <v>4.2</v>
      </c>
      <c r="D18" s="338"/>
      <c r="E18" s="338"/>
      <c r="F18" s="338"/>
      <c r="G18" s="338"/>
      <c r="H18" s="338"/>
      <c r="I18" s="534"/>
      <c r="J18" s="385" t="s">
        <v>212</v>
      </c>
      <c r="K18" s="59">
        <v>185</v>
      </c>
      <c r="L18" s="377"/>
      <c r="M18" s="377"/>
      <c r="N18" s="377"/>
      <c r="O18" s="377"/>
      <c r="P18" s="377"/>
    </row>
    <row r="19" spans="1:16" ht="15" hidden="1" customHeight="1" x14ac:dyDescent="0.25">
      <c r="A19" s="531"/>
      <c r="B19" s="93" t="s">
        <v>320</v>
      </c>
      <c r="C19" s="67">
        <v>20</v>
      </c>
      <c r="D19" s="338"/>
      <c r="E19" s="338"/>
      <c r="F19" s="338"/>
      <c r="G19" s="338"/>
      <c r="H19" s="338"/>
      <c r="I19" s="453"/>
      <c r="J19" s="365"/>
      <c r="K19" s="338"/>
      <c r="L19" s="338"/>
      <c r="M19" s="338"/>
      <c r="N19" s="338"/>
      <c r="O19" s="338"/>
      <c r="P19" s="338"/>
    </row>
    <row r="20" spans="1:16" ht="24" customHeight="1" x14ac:dyDescent="0.25">
      <c r="A20" s="530" t="s">
        <v>172</v>
      </c>
      <c r="B20" s="19" t="s">
        <v>171</v>
      </c>
      <c r="C20" s="9">
        <v>200</v>
      </c>
      <c r="D20" s="377">
        <v>1.5</v>
      </c>
      <c r="E20" s="377">
        <v>1.4</v>
      </c>
      <c r="F20" s="377">
        <v>8.6</v>
      </c>
      <c r="G20" s="377">
        <v>52.9</v>
      </c>
      <c r="H20" s="377">
        <v>0.2</v>
      </c>
      <c r="I20" s="532" t="s">
        <v>325</v>
      </c>
      <c r="J20" s="416" t="s">
        <v>258</v>
      </c>
      <c r="K20" s="455">
        <v>10</v>
      </c>
      <c r="L20" s="405">
        <v>0.75</v>
      </c>
      <c r="M20" s="405">
        <v>0.98</v>
      </c>
      <c r="N20" s="405">
        <v>7.44</v>
      </c>
      <c r="O20" s="377">
        <v>41.7</v>
      </c>
      <c r="P20" s="405">
        <v>0</v>
      </c>
    </row>
    <row r="21" spans="1:16" ht="15" hidden="1" customHeight="1" x14ac:dyDescent="0.25">
      <c r="A21" s="531"/>
      <c r="B21" s="22" t="s">
        <v>124</v>
      </c>
      <c r="C21" s="496">
        <v>1</v>
      </c>
      <c r="D21" s="58"/>
      <c r="E21" s="58"/>
      <c r="F21" s="58"/>
      <c r="G21" s="58"/>
      <c r="H21" s="58"/>
      <c r="I21" s="534"/>
      <c r="J21" s="118" t="s">
        <v>326</v>
      </c>
      <c r="K21" s="10">
        <v>10</v>
      </c>
      <c r="L21" s="455"/>
      <c r="M21" s="455"/>
      <c r="N21" s="455"/>
      <c r="O21" s="455"/>
      <c r="P21" s="455"/>
    </row>
    <row r="22" spans="1:16" ht="15" hidden="1" customHeight="1" x14ac:dyDescent="0.25">
      <c r="A22" s="531"/>
      <c r="B22" s="22" t="s">
        <v>4</v>
      </c>
      <c r="C22" s="496">
        <v>50</v>
      </c>
      <c r="D22" s="58"/>
      <c r="E22" s="58"/>
      <c r="F22" s="58"/>
      <c r="G22" s="58"/>
      <c r="H22" s="58"/>
      <c r="I22" s="454"/>
      <c r="J22" s="4"/>
      <c r="K22" s="412"/>
      <c r="L22" s="90"/>
      <c r="M22" s="90"/>
      <c r="N22" s="90"/>
      <c r="O22" s="90"/>
      <c r="P22" s="58"/>
    </row>
    <row r="23" spans="1:16" ht="15" hidden="1" customHeight="1" x14ac:dyDescent="0.25">
      <c r="A23" s="535"/>
      <c r="B23" s="28" t="s">
        <v>151</v>
      </c>
      <c r="C23" s="496">
        <v>10</v>
      </c>
      <c r="D23" s="58"/>
      <c r="E23" s="58"/>
      <c r="F23" s="58"/>
      <c r="G23" s="58"/>
      <c r="H23" s="58"/>
      <c r="I23" s="454"/>
      <c r="J23" s="93"/>
      <c r="K23" s="412"/>
      <c r="L23" s="90"/>
      <c r="M23" s="90"/>
      <c r="N23" s="90"/>
      <c r="O23" s="90"/>
      <c r="P23" s="58"/>
    </row>
    <row r="24" spans="1:16" ht="24" customHeight="1" x14ac:dyDescent="0.25">
      <c r="A24" s="418" t="s">
        <v>323</v>
      </c>
      <c r="B24" s="19" t="s">
        <v>15</v>
      </c>
      <c r="C24" s="15">
        <v>20</v>
      </c>
      <c r="D24" s="377">
        <v>1.1200000000000001</v>
      </c>
      <c r="E24" s="377">
        <v>0.16</v>
      </c>
      <c r="F24" s="377">
        <v>7.84</v>
      </c>
      <c r="G24" s="117">
        <v>47</v>
      </c>
      <c r="H24" s="117">
        <v>0</v>
      </c>
      <c r="I24" s="418" t="s">
        <v>323</v>
      </c>
      <c r="J24" s="19" t="s">
        <v>15</v>
      </c>
      <c r="K24" s="20">
        <v>40</v>
      </c>
      <c r="L24" s="377">
        <v>1.1200000000000001</v>
      </c>
      <c r="M24" s="377">
        <v>0.16</v>
      </c>
      <c r="N24" s="377">
        <v>7.84</v>
      </c>
      <c r="O24" s="117">
        <v>94</v>
      </c>
      <c r="P24" s="117">
        <v>0</v>
      </c>
    </row>
    <row r="25" spans="1:16" ht="15" customHeight="1" x14ac:dyDescent="0.3">
      <c r="A25" s="343"/>
      <c r="B25" s="456" t="s">
        <v>27</v>
      </c>
      <c r="C25" s="387"/>
      <c r="D25" s="363">
        <f>SUM(D5:D24)</f>
        <v>31.280000000000005</v>
      </c>
      <c r="E25" s="363">
        <f>SUM(E5:E24)</f>
        <v>21.79</v>
      </c>
      <c r="F25" s="363">
        <f>SUM(F5:F24)</f>
        <v>40.129999999999995</v>
      </c>
      <c r="G25" s="364">
        <f>SUM(G5:G24)</f>
        <v>605.9</v>
      </c>
      <c r="H25" s="363">
        <f>SUM(H5:H24)</f>
        <v>0.34599999999999997</v>
      </c>
      <c r="I25" s="363"/>
      <c r="J25" s="363"/>
      <c r="K25" s="363"/>
      <c r="L25" s="363">
        <f>SUM(L5:L24)</f>
        <v>17.640000000000004</v>
      </c>
      <c r="M25" s="363">
        <f>SUM(M5:M24)</f>
        <v>23.7</v>
      </c>
      <c r="N25" s="363">
        <f>SUM(N5:N24)</f>
        <v>80.069999999999993</v>
      </c>
      <c r="O25" s="363">
        <f>SUM(O5:O24)</f>
        <v>648.70000000000005</v>
      </c>
      <c r="P25" s="363">
        <f>SUM(P5:P24)</f>
        <v>79.72</v>
      </c>
    </row>
    <row r="26" spans="1:16" ht="15" customHeight="1" x14ac:dyDescent="0.3">
      <c r="A26" s="577" t="s">
        <v>23</v>
      </c>
      <c r="B26" s="578"/>
      <c r="C26" s="345"/>
      <c r="D26" s="346"/>
      <c r="E26" s="346"/>
      <c r="F26" s="346"/>
      <c r="G26" s="347"/>
      <c r="H26" s="346" t="s">
        <v>10</v>
      </c>
      <c r="I26" s="346"/>
      <c r="J26" s="346"/>
      <c r="K26" s="346"/>
      <c r="L26" s="346"/>
      <c r="M26" s="346"/>
      <c r="N26" s="346"/>
      <c r="O26" s="347"/>
      <c r="P26" s="346" t="s">
        <v>10</v>
      </c>
    </row>
    <row r="27" spans="1:16" ht="24" customHeight="1" x14ac:dyDescent="0.25">
      <c r="A27" s="554" t="s">
        <v>380</v>
      </c>
      <c r="B27" s="271" t="s">
        <v>80</v>
      </c>
      <c r="C27" s="20">
        <v>60</v>
      </c>
      <c r="D27" s="117">
        <v>0.42</v>
      </c>
      <c r="E27" s="117">
        <v>6.06</v>
      </c>
      <c r="F27" s="117">
        <v>1.2</v>
      </c>
      <c r="G27" s="117">
        <v>55.2</v>
      </c>
      <c r="H27" s="117">
        <v>3</v>
      </c>
      <c r="I27" s="554" t="s">
        <v>380</v>
      </c>
      <c r="J27" s="271" t="s">
        <v>80</v>
      </c>
      <c r="K27" s="411">
        <v>100</v>
      </c>
      <c r="L27" s="378">
        <v>0.7</v>
      </c>
      <c r="M27" s="392">
        <v>10.1</v>
      </c>
      <c r="N27" s="378">
        <v>2</v>
      </c>
      <c r="O27" s="378">
        <v>92</v>
      </c>
      <c r="P27" s="378">
        <v>5</v>
      </c>
    </row>
    <row r="28" spans="1:16" ht="24" hidden="1" customHeight="1" x14ac:dyDescent="0.25">
      <c r="A28" s="576"/>
      <c r="B28" s="201" t="s">
        <v>13</v>
      </c>
      <c r="C28" s="23">
        <v>54.6</v>
      </c>
      <c r="D28" s="58"/>
      <c r="E28" s="58"/>
      <c r="F28" s="58"/>
      <c r="G28" s="58"/>
      <c r="H28" s="58"/>
      <c r="I28" s="576"/>
      <c r="J28" s="201" t="s">
        <v>13</v>
      </c>
      <c r="K28" s="494">
        <v>91</v>
      </c>
      <c r="L28" s="495"/>
      <c r="M28" s="392"/>
      <c r="N28" s="495"/>
      <c r="O28" s="495"/>
      <c r="P28" s="495"/>
    </row>
    <row r="29" spans="1:16" ht="15" hidden="1" customHeight="1" x14ac:dyDescent="0.25">
      <c r="A29" s="555"/>
      <c r="B29" s="201" t="s">
        <v>94</v>
      </c>
      <c r="C29" s="23">
        <v>6</v>
      </c>
      <c r="D29" s="58"/>
      <c r="E29" s="58"/>
      <c r="F29" s="58"/>
      <c r="G29" s="58"/>
      <c r="H29" s="58"/>
      <c r="I29" s="555"/>
      <c r="J29" s="201" t="s">
        <v>94</v>
      </c>
      <c r="K29" s="47">
        <v>10</v>
      </c>
      <c r="L29" s="58"/>
      <c r="M29" s="58"/>
      <c r="N29" s="58"/>
      <c r="O29" s="58"/>
      <c r="P29" s="58"/>
    </row>
    <row r="30" spans="1:16" ht="36" customHeight="1" x14ac:dyDescent="0.25">
      <c r="A30" s="530" t="s">
        <v>263</v>
      </c>
      <c r="B30" s="19" t="s">
        <v>264</v>
      </c>
      <c r="C30" s="15" t="s">
        <v>266</v>
      </c>
      <c r="D30" s="377">
        <v>2.16</v>
      </c>
      <c r="E30" s="377">
        <v>2.2799999999999998</v>
      </c>
      <c r="F30" s="377">
        <v>15.05</v>
      </c>
      <c r="G30" s="377">
        <v>89</v>
      </c>
      <c r="H30" s="377">
        <v>6.6</v>
      </c>
      <c r="I30" s="530" t="s">
        <v>263</v>
      </c>
      <c r="J30" s="19" t="s">
        <v>264</v>
      </c>
      <c r="K30" s="15" t="s">
        <v>265</v>
      </c>
      <c r="L30" s="377">
        <v>2.7</v>
      </c>
      <c r="M30" s="377">
        <v>2.85</v>
      </c>
      <c r="N30" s="377">
        <v>18.82</v>
      </c>
      <c r="O30" s="377">
        <v>111.25</v>
      </c>
      <c r="P30" s="377">
        <v>8.25</v>
      </c>
    </row>
    <row r="31" spans="1:16" ht="15" hidden="1" customHeight="1" x14ac:dyDescent="0.25">
      <c r="A31" s="531"/>
      <c r="B31" s="28" t="s">
        <v>101</v>
      </c>
      <c r="C31" s="57">
        <v>8</v>
      </c>
      <c r="D31" s="58"/>
      <c r="E31" s="58"/>
      <c r="F31" s="58"/>
      <c r="G31" s="58"/>
      <c r="H31" s="58"/>
      <c r="I31" s="531"/>
      <c r="J31" s="28" t="s">
        <v>101</v>
      </c>
      <c r="K31" s="57">
        <v>10</v>
      </c>
      <c r="L31" s="58"/>
      <c r="M31" s="58"/>
      <c r="N31" s="58"/>
      <c r="O31" s="58"/>
      <c r="P31" s="58"/>
    </row>
    <row r="32" spans="1:16" ht="15" hidden="1" customHeight="1" x14ac:dyDescent="0.25">
      <c r="A32" s="531"/>
      <c r="B32" s="28" t="s">
        <v>110</v>
      </c>
      <c r="C32" s="56">
        <v>80</v>
      </c>
      <c r="D32" s="58"/>
      <c r="E32" s="58"/>
      <c r="F32" s="58"/>
      <c r="G32" s="58"/>
      <c r="H32" s="58"/>
      <c r="I32" s="531"/>
      <c r="J32" s="28" t="s">
        <v>110</v>
      </c>
      <c r="K32" s="56">
        <v>100</v>
      </c>
      <c r="L32" s="58"/>
      <c r="M32" s="58"/>
      <c r="N32" s="58"/>
      <c r="O32" s="58"/>
      <c r="P32" s="58"/>
    </row>
    <row r="33" spans="1:16" ht="15" hidden="1" customHeight="1" x14ac:dyDescent="0.25">
      <c r="A33" s="531"/>
      <c r="B33" s="28" t="s">
        <v>95</v>
      </c>
      <c r="C33" s="57">
        <v>8</v>
      </c>
      <c r="D33" s="58"/>
      <c r="E33" s="58"/>
      <c r="F33" s="58"/>
      <c r="G33" s="58"/>
      <c r="H33" s="58"/>
      <c r="I33" s="531"/>
      <c r="J33" s="28" t="s">
        <v>95</v>
      </c>
      <c r="K33" s="57">
        <v>10</v>
      </c>
      <c r="L33" s="58"/>
      <c r="M33" s="58"/>
      <c r="N33" s="58"/>
      <c r="O33" s="58"/>
      <c r="P33" s="58"/>
    </row>
    <row r="34" spans="1:16" ht="15" hidden="1" customHeight="1" x14ac:dyDescent="0.25">
      <c r="A34" s="531"/>
      <c r="B34" s="28" t="s">
        <v>96</v>
      </c>
      <c r="C34" s="57">
        <v>8</v>
      </c>
      <c r="D34" s="58"/>
      <c r="E34" s="58"/>
      <c r="F34" s="58"/>
      <c r="G34" s="58"/>
      <c r="H34" s="58"/>
      <c r="I34" s="531"/>
      <c r="J34" s="28" t="s">
        <v>96</v>
      </c>
      <c r="K34" s="57">
        <v>10</v>
      </c>
      <c r="L34" s="58"/>
      <c r="M34" s="58"/>
      <c r="N34" s="58"/>
      <c r="O34" s="58"/>
      <c r="P34" s="58"/>
    </row>
    <row r="35" spans="1:16" ht="15" hidden="1" customHeight="1" x14ac:dyDescent="0.25">
      <c r="A35" s="531"/>
      <c r="B35" s="28" t="s">
        <v>242</v>
      </c>
      <c r="C35" s="57">
        <v>28.56</v>
      </c>
      <c r="D35" s="58"/>
      <c r="E35" s="58"/>
      <c r="F35" s="58"/>
      <c r="G35" s="58"/>
      <c r="H35" s="58"/>
      <c r="I35" s="531"/>
      <c r="J35" s="28" t="s">
        <v>242</v>
      </c>
      <c r="K35" s="57">
        <v>35.700000000000003</v>
      </c>
      <c r="L35" s="58"/>
      <c r="M35" s="58"/>
      <c r="N35" s="58"/>
      <c r="O35" s="58"/>
      <c r="P35" s="58"/>
    </row>
    <row r="36" spans="1:16" ht="15" hidden="1" customHeight="1" x14ac:dyDescent="0.25">
      <c r="A36" s="531"/>
      <c r="B36" s="22" t="s">
        <v>94</v>
      </c>
      <c r="C36" s="91">
        <v>2</v>
      </c>
      <c r="D36" s="58"/>
      <c r="E36" s="58"/>
      <c r="F36" s="58"/>
      <c r="G36" s="58"/>
      <c r="H36" s="58"/>
      <c r="I36" s="531"/>
      <c r="J36" s="22" t="s">
        <v>94</v>
      </c>
      <c r="K36" s="91">
        <v>2.5</v>
      </c>
      <c r="L36" s="58"/>
      <c r="M36" s="58"/>
      <c r="N36" s="58"/>
      <c r="O36" s="58"/>
      <c r="P36" s="58"/>
    </row>
    <row r="37" spans="1:16" ht="15" hidden="1" customHeight="1" x14ac:dyDescent="0.25">
      <c r="A37" s="531"/>
      <c r="B37" s="4" t="s">
        <v>148</v>
      </c>
      <c r="C37" s="412">
        <v>0.4</v>
      </c>
      <c r="D37" s="58"/>
      <c r="E37" s="58"/>
      <c r="F37" s="58"/>
      <c r="G37" s="58"/>
      <c r="H37" s="58"/>
      <c r="I37" s="531"/>
      <c r="J37" s="4" t="s">
        <v>148</v>
      </c>
      <c r="K37" s="412">
        <v>0.5</v>
      </c>
      <c r="L37" s="58"/>
      <c r="M37" s="58"/>
      <c r="N37" s="58"/>
      <c r="O37" s="58"/>
      <c r="P37" s="58"/>
    </row>
    <row r="38" spans="1:16" ht="24" customHeight="1" x14ac:dyDescent="0.25">
      <c r="A38" s="530" t="s">
        <v>243</v>
      </c>
      <c r="B38" s="3" t="s">
        <v>162</v>
      </c>
      <c r="C38" s="8">
        <v>140</v>
      </c>
      <c r="D38" s="457">
        <v>14</v>
      </c>
      <c r="E38" s="457">
        <v>7</v>
      </c>
      <c r="F38" s="457">
        <v>4</v>
      </c>
      <c r="G38" s="457">
        <v>136</v>
      </c>
      <c r="H38" s="457">
        <v>2</v>
      </c>
      <c r="I38" s="530" t="s">
        <v>243</v>
      </c>
      <c r="J38" s="3" t="s">
        <v>162</v>
      </c>
      <c r="K38" s="8">
        <v>200</v>
      </c>
      <c r="L38" s="457">
        <v>19.399999999999999</v>
      </c>
      <c r="M38" s="457">
        <v>10.4</v>
      </c>
      <c r="N38" s="457">
        <v>5.8</v>
      </c>
      <c r="O38" s="457">
        <v>194</v>
      </c>
      <c r="P38" s="457">
        <v>3.2</v>
      </c>
    </row>
    <row r="39" spans="1:16" ht="15" hidden="1" customHeight="1" x14ac:dyDescent="0.25">
      <c r="A39" s="531"/>
      <c r="B39" s="4" t="s">
        <v>255</v>
      </c>
      <c r="C39" s="11">
        <v>84.7</v>
      </c>
      <c r="D39" s="58"/>
      <c r="E39" s="58"/>
      <c r="F39" s="58"/>
      <c r="G39" s="58"/>
      <c r="H39" s="58"/>
      <c r="I39" s="531"/>
      <c r="J39" s="4" t="s">
        <v>267</v>
      </c>
      <c r="K39" s="11">
        <v>121</v>
      </c>
      <c r="L39" s="58"/>
      <c r="M39" s="58"/>
      <c r="N39" s="58"/>
      <c r="O39" s="58"/>
      <c r="P39" s="58"/>
    </row>
    <row r="40" spans="1:16" ht="15" hidden="1" customHeight="1" x14ac:dyDescent="0.25">
      <c r="A40" s="531"/>
      <c r="B40" s="4" t="s">
        <v>94</v>
      </c>
      <c r="C40" s="90">
        <v>6.3</v>
      </c>
      <c r="D40" s="58"/>
      <c r="E40" s="58"/>
      <c r="F40" s="58"/>
      <c r="G40" s="58"/>
      <c r="H40" s="58"/>
      <c r="I40" s="531"/>
      <c r="J40" s="4" t="s">
        <v>94</v>
      </c>
      <c r="K40" s="90">
        <v>9</v>
      </c>
      <c r="L40" s="58"/>
      <c r="M40" s="58"/>
      <c r="N40" s="58"/>
      <c r="O40" s="58"/>
      <c r="P40" s="58"/>
    </row>
    <row r="41" spans="1:16" ht="15" hidden="1" customHeight="1" x14ac:dyDescent="0.25">
      <c r="A41" s="531"/>
      <c r="B41" s="4" t="s">
        <v>117</v>
      </c>
      <c r="C41" s="90">
        <v>19.95</v>
      </c>
      <c r="D41" s="58"/>
      <c r="E41" s="58"/>
      <c r="F41" s="58"/>
      <c r="G41" s="58"/>
      <c r="H41" s="58"/>
      <c r="I41" s="531"/>
      <c r="J41" s="4" t="s">
        <v>117</v>
      </c>
      <c r="K41" s="10">
        <v>28.5</v>
      </c>
      <c r="L41" s="58"/>
      <c r="M41" s="58"/>
      <c r="N41" s="58"/>
      <c r="O41" s="58"/>
      <c r="P41" s="58"/>
    </row>
    <row r="42" spans="1:16" ht="15" hidden="1" customHeight="1" x14ac:dyDescent="0.25">
      <c r="A42" s="531"/>
      <c r="B42" s="4" t="s">
        <v>99</v>
      </c>
      <c r="C42" s="90">
        <v>1.01</v>
      </c>
      <c r="D42" s="58"/>
      <c r="E42" s="58"/>
      <c r="F42" s="58"/>
      <c r="G42" s="58"/>
      <c r="H42" s="58"/>
      <c r="I42" s="531"/>
      <c r="J42" s="4" t="s">
        <v>99</v>
      </c>
      <c r="K42" s="10">
        <v>1.43</v>
      </c>
      <c r="L42" s="58"/>
      <c r="M42" s="58"/>
      <c r="N42" s="58"/>
      <c r="O42" s="58"/>
      <c r="P42" s="58"/>
    </row>
    <row r="43" spans="1:16" ht="15" hidden="1" customHeight="1" x14ac:dyDescent="0.25">
      <c r="A43" s="531"/>
      <c r="B43" s="4" t="s">
        <v>8</v>
      </c>
      <c r="C43" s="10">
        <v>14</v>
      </c>
      <c r="D43" s="58"/>
      <c r="E43" s="58"/>
      <c r="F43" s="58"/>
      <c r="G43" s="58"/>
      <c r="H43" s="58"/>
      <c r="I43" s="531"/>
      <c r="J43" s="4" t="s">
        <v>8</v>
      </c>
      <c r="K43" s="10">
        <v>20</v>
      </c>
      <c r="L43" s="58"/>
      <c r="M43" s="58"/>
      <c r="N43" s="58"/>
      <c r="O43" s="58"/>
      <c r="P43" s="58"/>
    </row>
    <row r="44" spans="1:16" ht="15" hidden="1" customHeight="1" x14ac:dyDescent="0.25">
      <c r="A44" s="531"/>
      <c r="B44" s="4" t="s">
        <v>95</v>
      </c>
      <c r="C44" s="10">
        <v>24</v>
      </c>
      <c r="D44" s="58"/>
      <c r="E44" s="58"/>
      <c r="F44" s="58"/>
      <c r="G44" s="58"/>
      <c r="H44" s="58"/>
      <c r="I44" s="531"/>
      <c r="J44" s="4" t="s">
        <v>95</v>
      </c>
      <c r="K44" s="10">
        <v>34</v>
      </c>
      <c r="L44" s="58"/>
      <c r="M44" s="58"/>
      <c r="N44" s="58"/>
      <c r="O44" s="58"/>
      <c r="P44" s="58"/>
    </row>
    <row r="45" spans="1:16" ht="15" hidden="1" customHeight="1" x14ac:dyDescent="0.25">
      <c r="A45" s="535"/>
      <c r="B45" s="5" t="s">
        <v>129</v>
      </c>
      <c r="C45" s="90">
        <v>1.01</v>
      </c>
      <c r="D45" s="58"/>
      <c r="E45" s="58"/>
      <c r="F45" s="58"/>
      <c r="G45" s="58"/>
      <c r="H45" s="58"/>
      <c r="I45" s="535"/>
      <c r="J45" s="5" t="s">
        <v>129</v>
      </c>
      <c r="K45" s="10">
        <v>1.43</v>
      </c>
      <c r="L45" s="58"/>
      <c r="M45" s="58"/>
      <c r="N45" s="58"/>
      <c r="O45" s="58"/>
      <c r="P45" s="58"/>
    </row>
    <row r="46" spans="1:16" ht="24" customHeight="1" x14ac:dyDescent="0.25">
      <c r="A46" s="530" t="s">
        <v>244</v>
      </c>
      <c r="B46" s="19" t="s">
        <v>21</v>
      </c>
      <c r="C46" s="20">
        <v>150</v>
      </c>
      <c r="D46" s="377">
        <v>4.72</v>
      </c>
      <c r="E46" s="377">
        <v>8.06</v>
      </c>
      <c r="F46" s="377">
        <v>43.2</v>
      </c>
      <c r="G46" s="377">
        <v>264.39999999999998</v>
      </c>
      <c r="H46" s="377">
        <v>0</v>
      </c>
      <c r="I46" s="530" t="s">
        <v>244</v>
      </c>
      <c r="J46" s="19" t="s">
        <v>21</v>
      </c>
      <c r="K46" s="20">
        <v>200</v>
      </c>
      <c r="L46" s="377">
        <v>4.72</v>
      </c>
      <c r="M46" s="377">
        <v>8.06</v>
      </c>
      <c r="N46" s="377">
        <v>43.2</v>
      </c>
      <c r="O46" s="377">
        <v>264.39999999999998</v>
      </c>
      <c r="P46" s="377">
        <v>0</v>
      </c>
    </row>
    <row r="47" spans="1:16" ht="15" hidden="1" customHeight="1" x14ac:dyDescent="0.25">
      <c r="A47" s="531"/>
      <c r="B47" s="22" t="s">
        <v>145</v>
      </c>
      <c r="C47" s="58">
        <v>51.75</v>
      </c>
      <c r="D47" s="58"/>
      <c r="E47" s="58"/>
      <c r="F47" s="58"/>
      <c r="G47" s="58"/>
      <c r="H47" s="58"/>
      <c r="I47" s="531"/>
      <c r="J47" s="22" t="s">
        <v>145</v>
      </c>
      <c r="K47" s="58">
        <v>69</v>
      </c>
      <c r="L47" s="58"/>
      <c r="M47" s="58"/>
      <c r="N47" s="58"/>
      <c r="O47" s="58"/>
      <c r="P47" s="58"/>
    </row>
    <row r="48" spans="1:16" ht="15" hidden="1" customHeight="1" x14ac:dyDescent="0.25">
      <c r="A48" s="535"/>
      <c r="B48" s="22" t="s">
        <v>98</v>
      </c>
      <c r="C48" s="58">
        <v>6.75</v>
      </c>
      <c r="D48" s="58"/>
      <c r="E48" s="58"/>
      <c r="F48" s="58"/>
      <c r="G48" s="58"/>
      <c r="H48" s="58"/>
      <c r="I48" s="535"/>
      <c r="J48" s="22" t="s">
        <v>98</v>
      </c>
      <c r="K48" s="58">
        <v>9</v>
      </c>
      <c r="L48" s="58"/>
      <c r="M48" s="58"/>
      <c r="N48" s="58"/>
      <c r="O48" s="58"/>
      <c r="P48" s="58"/>
    </row>
    <row r="49" spans="1:16" ht="24" customHeight="1" x14ac:dyDescent="0.25">
      <c r="A49" s="530" t="s">
        <v>174</v>
      </c>
      <c r="B49" s="19" t="s">
        <v>173</v>
      </c>
      <c r="C49" s="20">
        <v>200</v>
      </c>
      <c r="D49" s="377">
        <v>0.3</v>
      </c>
      <c r="E49" s="377">
        <v>0</v>
      </c>
      <c r="F49" s="377">
        <v>10.5</v>
      </c>
      <c r="G49" s="377">
        <v>43.1</v>
      </c>
      <c r="H49" s="377">
        <v>0.8</v>
      </c>
      <c r="I49" s="530" t="s">
        <v>174</v>
      </c>
      <c r="J49" s="19" t="s">
        <v>173</v>
      </c>
      <c r="K49" s="20">
        <v>200</v>
      </c>
      <c r="L49" s="377">
        <v>0.3</v>
      </c>
      <c r="M49" s="377">
        <v>0</v>
      </c>
      <c r="N49" s="377">
        <v>10.5</v>
      </c>
      <c r="O49" s="377">
        <v>43.1</v>
      </c>
      <c r="P49" s="377">
        <v>0.8</v>
      </c>
    </row>
    <row r="50" spans="1:16" ht="15" hidden="1" customHeight="1" x14ac:dyDescent="0.25">
      <c r="A50" s="531"/>
      <c r="B50" s="22" t="s">
        <v>175</v>
      </c>
      <c r="C50" s="23">
        <v>40</v>
      </c>
      <c r="D50" s="58"/>
      <c r="E50" s="58"/>
      <c r="F50" s="58"/>
      <c r="G50" s="58"/>
      <c r="H50" s="58"/>
      <c r="I50" s="531"/>
      <c r="J50" s="22" t="s">
        <v>175</v>
      </c>
      <c r="K50" s="23">
        <v>40</v>
      </c>
      <c r="L50" s="58"/>
      <c r="M50" s="58"/>
      <c r="N50" s="58"/>
      <c r="O50" s="58"/>
      <c r="P50" s="58"/>
    </row>
    <row r="51" spans="1:16" ht="15" hidden="1" customHeight="1" x14ac:dyDescent="0.25">
      <c r="A51" s="531"/>
      <c r="B51" s="22" t="s">
        <v>133</v>
      </c>
      <c r="C51" s="23">
        <v>10</v>
      </c>
      <c r="D51" s="58"/>
      <c r="E51" s="58"/>
      <c r="F51" s="58"/>
      <c r="G51" s="58"/>
      <c r="H51" s="58"/>
      <c r="I51" s="531"/>
      <c r="J51" s="22" t="s">
        <v>133</v>
      </c>
      <c r="K51" s="23">
        <v>10</v>
      </c>
      <c r="L51" s="58"/>
      <c r="M51" s="58"/>
      <c r="N51" s="58"/>
      <c r="O51" s="58"/>
      <c r="P51" s="58"/>
    </row>
    <row r="52" spans="1:16" ht="15" hidden="1" customHeight="1" x14ac:dyDescent="0.25">
      <c r="A52" s="535"/>
      <c r="B52" s="22" t="s">
        <v>112</v>
      </c>
      <c r="C52" s="23">
        <v>1</v>
      </c>
      <c r="D52" s="58"/>
      <c r="E52" s="58"/>
      <c r="F52" s="58"/>
      <c r="G52" s="58"/>
      <c r="H52" s="58"/>
      <c r="I52" s="535"/>
      <c r="J52" s="22" t="s">
        <v>112</v>
      </c>
      <c r="K52" s="23">
        <v>1</v>
      </c>
      <c r="L52" s="58"/>
      <c r="M52" s="58"/>
      <c r="N52" s="58"/>
      <c r="O52" s="58"/>
      <c r="P52" s="58"/>
    </row>
    <row r="53" spans="1:16" ht="24" customHeight="1" x14ac:dyDescent="0.25">
      <c r="A53" s="418" t="s">
        <v>295</v>
      </c>
      <c r="B53" s="19" t="s">
        <v>15</v>
      </c>
      <c r="C53" s="72">
        <v>70</v>
      </c>
      <c r="D53" s="377">
        <v>2.94</v>
      </c>
      <c r="E53" s="377">
        <v>0.42</v>
      </c>
      <c r="F53" s="377">
        <v>20.58</v>
      </c>
      <c r="G53" s="377">
        <v>123</v>
      </c>
      <c r="H53" s="377">
        <v>0</v>
      </c>
      <c r="I53" s="418" t="s">
        <v>295</v>
      </c>
      <c r="J53" s="19" t="s">
        <v>15</v>
      </c>
      <c r="K53" s="72">
        <v>80</v>
      </c>
      <c r="L53" s="377">
        <v>3.36</v>
      </c>
      <c r="M53" s="377">
        <v>0.48</v>
      </c>
      <c r="N53" s="377">
        <v>23.52</v>
      </c>
      <c r="O53" s="377">
        <v>141</v>
      </c>
      <c r="P53" s="377">
        <v>0</v>
      </c>
    </row>
    <row r="54" spans="1:16" ht="24" customHeight="1" x14ac:dyDescent="0.25">
      <c r="A54" s="418" t="s">
        <v>296</v>
      </c>
      <c r="B54" s="19" t="s">
        <v>7</v>
      </c>
      <c r="C54" s="15">
        <v>60</v>
      </c>
      <c r="D54" s="377">
        <v>1.84</v>
      </c>
      <c r="E54" s="377">
        <v>0.48</v>
      </c>
      <c r="F54" s="377">
        <v>13.36</v>
      </c>
      <c r="G54" s="377">
        <v>69.599999999999994</v>
      </c>
      <c r="H54" s="377">
        <v>0</v>
      </c>
      <c r="I54" s="418" t="s">
        <v>296</v>
      </c>
      <c r="J54" s="19" t="s">
        <v>7</v>
      </c>
      <c r="K54" s="15">
        <v>60</v>
      </c>
      <c r="L54" s="377">
        <v>1.84</v>
      </c>
      <c r="M54" s="377">
        <v>0.48</v>
      </c>
      <c r="N54" s="377">
        <v>13.36</v>
      </c>
      <c r="O54" s="377">
        <v>69.599999999999994</v>
      </c>
      <c r="P54" s="377">
        <v>0</v>
      </c>
    </row>
    <row r="55" spans="1:16" ht="15" customHeight="1" x14ac:dyDescent="0.3">
      <c r="A55" s="349"/>
      <c r="B55" s="386" t="s">
        <v>27</v>
      </c>
      <c r="C55" s="387"/>
      <c r="D55" s="363">
        <f>SUM(D27:D54)</f>
        <v>26.38</v>
      </c>
      <c r="E55" s="363">
        <f>SUM(E27:E54)</f>
        <v>24.3</v>
      </c>
      <c r="F55" s="363">
        <f>SUM(F27:F54)</f>
        <v>107.89</v>
      </c>
      <c r="G55" s="363">
        <f>SUM(G27:G54)</f>
        <v>780.3</v>
      </c>
      <c r="H55" s="363">
        <f>SUM(H27:H54)</f>
        <v>12.4</v>
      </c>
      <c r="I55" s="363"/>
      <c r="J55" s="363"/>
      <c r="K55" s="363"/>
      <c r="L55" s="363">
        <f>SUM(L27:L54)</f>
        <v>33.019999999999996</v>
      </c>
      <c r="M55" s="363">
        <f>SUM(M27:M54)</f>
        <v>32.370000000000005</v>
      </c>
      <c r="N55" s="363">
        <v>197.27</v>
      </c>
      <c r="O55" s="364">
        <v>1563.7</v>
      </c>
      <c r="P55" s="363">
        <f>SUM(P27:P54)</f>
        <v>17.25</v>
      </c>
    </row>
    <row r="56" spans="1:16" ht="15" customHeight="1" x14ac:dyDescent="0.3">
      <c r="A56" s="577" t="s">
        <v>11</v>
      </c>
      <c r="B56" s="578"/>
      <c r="C56" s="350"/>
      <c r="D56" s="351"/>
      <c r="E56" s="351"/>
      <c r="F56" s="351"/>
      <c r="G56" s="352"/>
      <c r="H56" s="351"/>
      <c r="I56" s="351"/>
      <c r="J56" s="351"/>
      <c r="K56" s="351"/>
      <c r="L56" s="351"/>
      <c r="M56" s="351"/>
      <c r="N56" s="351"/>
      <c r="O56" s="352"/>
      <c r="P56" s="351"/>
    </row>
    <row r="57" spans="1:16" ht="21.95" hidden="1" customHeight="1" x14ac:dyDescent="0.25">
      <c r="A57" s="532" t="s">
        <v>381</v>
      </c>
      <c r="B57" s="3" t="s">
        <v>84</v>
      </c>
      <c r="C57" s="9">
        <v>200</v>
      </c>
      <c r="D57" s="377">
        <v>0.7</v>
      </c>
      <c r="E57" s="377">
        <v>0.3</v>
      </c>
      <c r="F57" s="377">
        <v>22.8</v>
      </c>
      <c r="G57" s="377">
        <v>97</v>
      </c>
      <c r="H57" s="377">
        <v>70</v>
      </c>
      <c r="I57" s="348"/>
      <c r="J57" s="338"/>
      <c r="K57" s="338"/>
      <c r="L57" s="338"/>
      <c r="M57" s="338"/>
      <c r="N57" s="338"/>
      <c r="O57" s="338"/>
      <c r="P57" s="338"/>
    </row>
    <row r="58" spans="1:16" ht="15" hidden="1" customHeight="1" x14ac:dyDescent="0.25">
      <c r="A58" s="533"/>
      <c r="B58" s="4" t="s">
        <v>382</v>
      </c>
      <c r="C58" s="77">
        <v>20</v>
      </c>
      <c r="D58" s="377"/>
      <c r="E58" s="377"/>
      <c r="F58" s="377"/>
      <c r="G58" s="377"/>
      <c r="H58" s="377"/>
      <c r="I58" s="348"/>
      <c r="J58" s="338"/>
      <c r="K58" s="338"/>
      <c r="L58" s="338"/>
      <c r="M58" s="338"/>
      <c r="N58" s="338"/>
      <c r="O58" s="338"/>
      <c r="P58" s="338"/>
    </row>
    <row r="59" spans="1:16" ht="15" hidden="1" customHeight="1" x14ac:dyDescent="0.25">
      <c r="A59" s="534"/>
      <c r="B59" s="22" t="s">
        <v>133</v>
      </c>
      <c r="C59" s="67">
        <v>10</v>
      </c>
      <c r="D59" s="29"/>
      <c r="E59" s="379"/>
      <c r="F59" s="379"/>
      <c r="G59" s="379"/>
      <c r="H59" s="379"/>
      <c r="I59" s="338"/>
      <c r="J59" s="351"/>
      <c r="K59" s="351"/>
      <c r="L59" s="351"/>
      <c r="M59" s="351"/>
      <c r="N59" s="351"/>
      <c r="O59" s="352"/>
      <c r="P59" s="351"/>
    </row>
    <row r="60" spans="1:16" s="215" customFormat="1" ht="24" hidden="1" customHeight="1" x14ac:dyDescent="0.2">
      <c r="A60" s="530" t="s">
        <v>397</v>
      </c>
      <c r="B60" s="94" t="s">
        <v>398</v>
      </c>
      <c r="C60" s="29">
        <v>105</v>
      </c>
      <c r="D60" s="377">
        <v>5.95</v>
      </c>
      <c r="E60" s="377">
        <v>6.1</v>
      </c>
      <c r="F60" s="377">
        <v>35.9</v>
      </c>
      <c r="G60" s="377">
        <v>172.5</v>
      </c>
      <c r="H60" s="377">
        <v>0.75</v>
      </c>
      <c r="I60" s="59"/>
      <c r="J60" s="59"/>
      <c r="K60" s="59"/>
      <c r="L60" s="59"/>
      <c r="M60" s="59"/>
      <c r="N60" s="59"/>
      <c r="O60" s="178"/>
      <c r="P60" s="59"/>
    </row>
    <row r="61" spans="1:16" ht="15" hidden="1" customHeight="1" x14ac:dyDescent="0.25">
      <c r="A61" s="531"/>
      <c r="B61" s="93" t="s">
        <v>101</v>
      </c>
      <c r="C61" s="59">
        <v>28.35</v>
      </c>
      <c r="D61" s="59"/>
      <c r="E61" s="59"/>
      <c r="F61" s="59"/>
      <c r="G61" s="178"/>
      <c r="H61" s="59"/>
      <c r="I61" s="351"/>
      <c r="J61" s="351"/>
      <c r="K61" s="351"/>
      <c r="L61" s="351"/>
      <c r="M61" s="351"/>
      <c r="N61" s="351"/>
      <c r="O61" s="352"/>
      <c r="P61" s="351"/>
    </row>
    <row r="62" spans="1:16" ht="15" hidden="1" customHeight="1" x14ac:dyDescent="0.25">
      <c r="A62" s="531"/>
      <c r="B62" s="93" t="s">
        <v>98</v>
      </c>
      <c r="C62" s="59">
        <v>6.5</v>
      </c>
      <c r="D62" s="58"/>
      <c r="E62" s="58"/>
      <c r="F62" s="58"/>
      <c r="G62" s="58"/>
      <c r="H62" s="58"/>
      <c r="I62" s="338"/>
      <c r="J62" s="338"/>
      <c r="K62" s="338"/>
      <c r="L62" s="338"/>
      <c r="M62" s="338"/>
      <c r="N62" s="338"/>
      <c r="O62" s="338"/>
      <c r="P62" s="338"/>
    </row>
    <row r="63" spans="1:16" ht="15" hidden="1" customHeight="1" x14ac:dyDescent="0.25">
      <c r="A63" s="531"/>
      <c r="B63" s="93" t="s">
        <v>384</v>
      </c>
      <c r="C63" s="59">
        <v>12</v>
      </c>
      <c r="D63" s="58"/>
      <c r="E63" s="58"/>
      <c r="F63" s="58"/>
      <c r="G63" s="58"/>
      <c r="H63" s="58"/>
      <c r="I63" s="338"/>
      <c r="J63" s="338"/>
      <c r="K63" s="338"/>
      <c r="L63" s="338"/>
      <c r="M63" s="338"/>
      <c r="N63" s="338"/>
      <c r="O63" s="338"/>
      <c r="P63" s="338"/>
    </row>
    <row r="64" spans="1:16" ht="15" hidden="1" customHeight="1" x14ac:dyDescent="0.25">
      <c r="A64" s="531"/>
      <c r="B64" s="93" t="s">
        <v>97</v>
      </c>
      <c r="C64" s="59">
        <v>16.5</v>
      </c>
      <c r="D64" s="58"/>
      <c r="E64" s="58"/>
      <c r="F64" s="58"/>
      <c r="G64" s="58"/>
      <c r="H64" s="58"/>
      <c r="I64" s="338"/>
      <c r="J64" s="338"/>
      <c r="K64" s="338"/>
      <c r="L64" s="338"/>
      <c r="M64" s="338"/>
      <c r="N64" s="338"/>
      <c r="O64" s="338"/>
      <c r="P64" s="338"/>
    </row>
    <row r="65" spans="1:17" ht="15" hidden="1" customHeight="1" x14ac:dyDescent="0.25">
      <c r="A65" s="531"/>
      <c r="B65" s="93" t="s">
        <v>94</v>
      </c>
      <c r="C65" s="59">
        <v>1.5</v>
      </c>
      <c r="D65" s="90"/>
      <c r="E65" s="90"/>
      <c r="F65" s="90"/>
      <c r="G65" s="90"/>
      <c r="H65" s="90"/>
      <c r="I65" s="339"/>
      <c r="J65" s="339"/>
      <c r="K65" s="339"/>
      <c r="L65" s="339"/>
      <c r="M65" s="339"/>
      <c r="N65" s="339"/>
      <c r="O65" s="339"/>
      <c r="P65" s="339"/>
    </row>
    <row r="66" spans="1:17" ht="15" hidden="1" customHeight="1" x14ac:dyDescent="0.3">
      <c r="A66" s="349"/>
      <c r="B66" s="386" t="s">
        <v>27</v>
      </c>
      <c r="C66" s="387"/>
      <c r="D66" s="363">
        <f>SUM(D57:D65)</f>
        <v>6.65</v>
      </c>
      <c r="E66" s="363">
        <f>SUM(E57:E65)</f>
        <v>6.3999999999999995</v>
      </c>
      <c r="F66" s="363">
        <f>SUM(F57:F65)</f>
        <v>58.7</v>
      </c>
      <c r="G66" s="364">
        <f>SUM(G57:G65)</f>
        <v>269.5</v>
      </c>
      <c r="H66" s="363">
        <f>SUM(H57:H65)</f>
        <v>70.75</v>
      </c>
      <c r="I66" s="426"/>
      <c r="J66" s="426"/>
      <c r="K66" s="426"/>
      <c r="L66" s="426"/>
      <c r="M66" s="426"/>
      <c r="N66" s="426"/>
      <c r="O66" s="169"/>
      <c r="P66" s="426"/>
    </row>
    <row r="67" spans="1:17" ht="9.9499999999999993" hidden="1" customHeight="1" x14ac:dyDescent="0.25">
      <c r="A67" s="417"/>
      <c r="B67" s="341"/>
      <c r="C67" s="342"/>
      <c r="D67" s="338"/>
      <c r="E67" s="338"/>
      <c r="F67" s="338"/>
      <c r="G67" s="338"/>
      <c r="H67" s="338"/>
      <c r="I67" s="338"/>
      <c r="J67" s="338"/>
      <c r="K67" s="338"/>
      <c r="L67" s="338"/>
      <c r="M67" s="338"/>
      <c r="N67" s="338"/>
      <c r="O67" s="338"/>
      <c r="P67" s="338"/>
    </row>
    <row r="68" spans="1:17" ht="14.25" customHeight="1" x14ac:dyDescent="0.3">
      <c r="A68" s="353"/>
      <c r="B68" s="400" t="s">
        <v>327</v>
      </c>
      <c r="C68" s="344"/>
      <c r="D68" s="363">
        <v>64.31</v>
      </c>
      <c r="E68" s="363">
        <v>52.49</v>
      </c>
      <c r="F68" s="363">
        <v>206.72</v>
      </c>
      <c r="G68" s="364">
        <v>1656.3</v>
      </c>
      <c r="H68" s="362">
        <v>83.5</v>
      </c>
      <c r="I68" s="362"/>
      <c r="J68" s="400" t="s">
        <v>428</v>
      </c>
      <c r="K68" s="362"/>
      <c r="L68" s="363">
        <v>50.66</v>
      </c>
      <c r="M68" s="363">
        <v>56.07</v>
      </c>
      <c r="N68" s="363">
        <v>198.17</v>
      </c>
      <c r="O68" s="364">
        <v>2212.6999999999998</v>
      </c>
      <c r="P68" s="363">
        <v>96.97</v>
      </c>
      <c r="Q68" s="32"/>
    </row>
    <row r="69" spans="1:17" x14ac:dyDescent="0.25">
      <c r="B69" s="32"/>
      <c r="C69" s="32"/>
      <c r="D69" s="32"/>
      <c r="E69" s="116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</row>
    <row r="70" spans="1:17" hidden="1" x14ac:dyDescent="0.25"/>
  </sheetData>
  <mergeCells count="28">
    <mergeCell ref="A56:B56"/>
    <mergeCell ref="A60:A65"/>
    <mergeCell ref="A57:A59"/>
    <mergeCell ref="L1:P1"/>
    <mergeCell ref="A4:B4"/>
    <mergeCell ref="A26:B26"/>
    <mergeCell ref="A5:A8"/>
    <mergeCell ref="A9:A19"/>
    <mergeCell ref="I2:I3"/>
    <mergeCell ref="D1:H1"/>
    <mergeCell ref="A2:A3"/>
    <mergeCell ref="A20:A23"/>
    <mergeCell ref="I5:I8"/>
    <mergeCell ref="I4:J4"/>
    <mergeCell ref="I9:I12"/>
    <mergeCell ref="I13:I16"/>
    <mergeCell ref="I17:I18"/>
    <mergeCell ref="A49:A52"/>
    <mergeCell ref="A30:A37"/>
    <mergeCell ref="I30:I37"/>
    <mergeCell ref="I38:I45"/>
    <mergeCell ref="A38:A45"/>
    <mergeCell ref="I49:I52"/>
    <mergeCell ref="A27:A29"/>
    <mergeCell ref="I27:I29"/>
    <mergeCell ref="A46:A48"/>
    <mergeCell ref="I46:I48"/>
    <mergeCell ref="I20:I21"/>
  </mergeCells>
  <pageMargins left="0.39370078740157483" right="0" top="0.39370078740157483" bottom="0.19685039370078741" header="0" footer="0"/>
  <pageSetup paperSize="8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1"/>
  <sheetViews>
    <sheetView topLeftCell="I1" zoomScale="90" zoomScaleNormal="90" workbookViewId="0">
      <selection activeCell="I55" sqref="A55:XFD66"/>
    </sheetView>
  </sheetViews>
  <sheetFormatPr defaultRowHeight="15" x14ac:dyDescent="0.25"/>
  <cols>
    <col min="1" max="1" width="11.7109375" hidden="1" customWidth="1"/>
    <col min="2" max="2" width="30.7109375" hidden="1" customWidth="1"/>
    <col min="3" max="7" width="9.7109375" hidden="1" customWidth="1"/>
    <col min="8" max="8" width="7.28515625" hidden="1" customWidth="1"/>
    <col min="9" max="9" width="11.7109375" customWidth="1"/>
    <col min="10" max="10" width="25.7109375" customWidth="1"/>
    <col min="11" max="11" width="10.5703125" customWidth="1"/>
    <col min="12" max="12" width="7" customWidth="1"/>
    <col min="13" max="13" width="6.42578125" customWidth="1"/>
    <col min="14" max="14" width="8" customWidth="1"/>
    <col min="16" max="16" width="6.5703125" customWidth="1"/>
  </cols>
  <sheetData>
    <row r="1" spans="1:16" ht="37.5" customHeight="1" x14ac:dyDescent="0.25">
      <c r="A1" s="175" t="s">
        <v>0</v>
      </c>
      <c r="B1" s="34"/>
      <c r="C1" s="129" t="s">
        <v>105</v>
      </c>
      <c r="D1" s="539" t="s">
        <v>105</v>
      </c>
      <c r="E1" s="539"/>
      <c r="F1" s="539"/>
      <c r="G1" s="539"/>
      <c r="H1" s="539"/>
      <c r="I1" s="175" t="s">
        <v>0</v>
      </c>
      <c r="J1" s="444"/>
      <c r="K1" s="307" t="s">
        <v>106</v>
      </c>
      <c r="L1" s="539" t="s">
        <v>176</v>
      </c>
      <c r="M1" s="539"/>
      <c r="N1" s="539"/>
      <c r="O1" s="539"/>
      <c r="P1" s="539"/>
    </row>
    <row r="2" spans="1:16" ht="38.25" x14ac:dyDescent="0.25">
      <c r="A2" s="540" t="s">
        <v>26</v>
      </c>
      <c r="B2" s="132" t="s">
        <v>1</v>
      </c>
      <c r="C2" s="8" t="s">
        <v>28</v>
      </c>
      <c r="D2" s="133" t="s">
        <v>34</v>
      </c>
      <c r="E2" s="133" t="s">
        <v>35</v>
      </c>
      <c r="F2" s="133" t="s">
        <v>31</v>
      </c>
      <c r="G2" s="133" t="s">
        <v>32</v>
      </c>
      <c r="H2" s="134" t="s">
        <v>38</v>
      </c>
      <c r="I2" s="540" t="s">
        <v>26</v>
      </c>
      <c r="J2" s="132" t="s">
        <v>1</v>
      </c>
      <c r="K2" s="8" t="s">
        <v>28</v>
      </c>
      <c r="L2" s="133" t="s">
        <v>34</v>
      </c>
      <c r="M2" s="133" t="s">
        <v>39</v>
      </c>
      <c r="N2" s="133" t="s">
        <v>31</v>
      </c>
      <c r="O2" s="133" t="s">
        <v>32</v>
      </c>
      <c r="P2" s="134" t="s">
        <v>38</v>
      </c>
    </row>
    <row r="3" spans="1:16" x14ac:dyDescent="0.25">
      <c r="A3" s="540"/>
      <c r="B3" s="39" t="s">
        <v>53</v>
      </c>
      <c r="C3" s="414"/>
      <c r="D3" s="2"/>
      <c r="E3" s="2"/>
      <c r="F3" s="2"/>
      <c r="G3" s="2"/>
      <c r="H3" s="40"/>
      <c r="I3" s="540"/>
      <c r="J3" s="39" t="s">
        <v>53</v>
      </c>
      <c r="K3" s="34"/>
      <c r="L3" s="2"/>
      <c r="M3" s="2"/>
      <c r="N3" s="2"/>
      <c r="O3" s="2"/>
      <c r="P3" s="40"/>
    </row>
    <row r="4" spans="1:16" ht="16.5" x14ac:dyDescent="0.25">
      <c r="A4" s="536" t="s">
        <v>3</v>
      </c>
      <c r="B4" s="537"/>
      <c r="C4" s="445"/>
      <c r="D4" s="462"/>
      <c r="E4" s="462"/>
      <c r="F4" s="462"/>
      <c r="G4" s="463"/>
      <c r="H4" s="462"/>
      <c r="I4" s="536" t="s">
        <v>3</v>
      </c>
      <c r="J4" s="537"/>
      <c r="K4" s="192"/>
      <c r="L4" s="192"/>
      <c r="M4" s="192"/>
      <c r="N4" s="192"/>
      <c r="O4" s="193"/>
      <c r="P4" s="192"/>
    </row>
    <row r="5" spans="1:16" ht="39" hidden="1" customHeight="1" x14ac:dyDescent="0.25">
      <c r="A5" s="194"/>
      <c r="B5" s="19"/>
      <c r="C5" s="20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ht="24" customHeight="1" x14ac:dyDescent="0.25">
      <c r="A6" s="530" t="s">
        <v>399</v>
      </c>
      <c r="B6" s="514" t="s">
        <v>400</v>
      </c>
      <c r="C6" s="504">
        <v>60</v>
      </c>
      <c r="D6" s="510">
        <v>0.5</v>
      </c>
      <c r="E6" s="392">
        <v>0</v>
      </c>
      <c r="F6" s="510">
        <v>1.8</v>
      </c>
      <c r="G6" s="510">
        <v>9.09</v>
      </c>
      <c r="H6" s="510">
        <v>6</v>
      </c>
      <c r="I6" s="554" t="s">
        <v>284</v>
      </c>
      <c r="J6" s="272" t="s">
        <v>89</v>
      </c>
      <c r="K6" s="20">
        <v>40</v>
      </c>
      <c r="L6" s="117">
        <v>5.0999999999999996</v>
      </c>
      <c r="M6" s="117">
        <v>4.5999999999999996</v>
      </c>
      <c r="N6" s="117">
        <v>0.3</v>
      </c>
      <c r="O6" s="404">
        <v>63</v>
      </c>
      <c r="P6" s="117">
        <v>0</v>
      </c>
    </row>
    <row r="7" spans="1:16" ht="15.75" hidden="1" x14ac:dyDescent="0.25">
      <c r="A7" s="535"/>
      <c r="B7" s="22" t="s">
        <v>401</v>
      </c>
      <c r="C7" s="47">
        <v>60</v>
      </c>
      <c r="D7" s="158"/>
      <c r="E7" s="158"/>
      <c r="F7" s="158"/>
      <c r="G7" s="158"/>
      <c r="H7" s="158"/>
      <c r="I7" s="555"/>
      <c r="J7" s="201" t="s">
        <v>285</v>
      </c>
      <c r="K7" s="58">
        <v>1</v>
      </c>
      <c r="L7" s="117"/>
      <c r="M7" s="117"/>
      <c r="N7" s="117"/>
      <c r="O7" s="404"/>
      <c r="P7" s="117"/>
    </row>
    <row r="8" spans="1:16" ht="24" customHeight="1" x14ac:dyDescent="0.25">
      <c r="A8" s="530" t="s">
        <v>387</v>
      </c>
      <c r="B8" s="19" t="s">
        <v>386</v>
      </c>
      <c r="C8" s="20">
        <v>100</v>
      </c>
      <c r="D8" s="453">
        <v>14.4</v>
      </c>
      <c r="E8" s="453">
        <v>9.1</v>
      </c>
      <c r="F8" s="453">
        <v>9.1</v>
      </c>
      <c r="G8" s="453">
        <v>175</v>
      </c>
      <c r="H8" s="224">
        <v>19.600000000000001</v>
      </c>
      <c r="I8" s="554" t="s">
        <v>216</v>
      </c>
      <c r="J8" s="272" t="s">
        <v>157</v>
      </c>
      <c r="K8" s="20">
        <v>10</v>
      </c>
      <c r="L8" s="377">
        <v>0.05</v>
      </c>
      <c r="M8" s="377">
        <v>8.25</v>
      </c>
      <c r="N8" s="377">
        <v>0.08</v>
      </c>
      <c r="O8" s="377">
        <v>74.8</v>
      </c>
      <c r="P8" s="377">
        <v>0</v>
      </c>
    </row>
    <row r="9" spans="1:16" ht="15" hidden="1" customHeight="1" x14ac:dyDescent="0.25">
      <c r="A9" s="531"/>
      <c r="B9" s="22" t="s">
        <v>292</v>
      </c>
      <c r="C9" s="50">
        <v>10</v>
      </c>
      <c r="D9" s="453"/>
      <c r="E9" s="453"/>
      <c r="F9" s="453"/>
      <c r="G9" s="453"/>
      <c r="H9" s="224"/>
      <c r="I9" s="555"/>
      <c r="J9" s="201" t="s">
        <v>98</v>
      </c>
      <c r="K9" s="306">
        <v>10</v>
      </c>
      <c r="L9" s="306"/>
      <c r="M9" s="183"/>
      <c r="N9" s="183"/>
      <c r="O9" s="58"/>
      <c r="P9" s="183"/>
    </row>
    <row r="10" spans="1:16" ht="15" hidden="1" customHeight="1" x14ac:dyDescent="0.25">
      <c r="A10" s="531"/>
      <c r="B10" s="22" t="s">
        <v>227</v>
      </c>
      <c r="C10" s="23">
        <v>87</v>
      </c>
      <c r="D10" s="204"/>
      <c r="E10" s="204"/>
      <c r="F10" s="204"/>
      <c r="G10" s="204"/>
      <c r="H10" s="204"/>
      <c r="I10" s="506"/>
      <c r="J10" s="201"/>
      <c r="K10" s="306"/>
      <c r="L10" s="306"/>
      <c r="M10" s="183"/>
      <c r="N10" s="183"/>
      <c r="O10" s="58"/>
      <c r="P10" s="183"/>
    </row>
    <row r="11" spans="1:16" ht="25.5" x14ac:dyDescent="0.25">
      <c r="A11" s="531"/>
      <c r="B11" s="22" t="s">
        <v>96</v>
      </c>
      <c r="C11" s="23">
        <v>8.8000000000000007</v>
      </c>
      <c r="D11" s="204"/>
      <c r="E11" s="204"/>
      <c r="F11" s="204"/>
      <c r="G11" s="204"/>
      <c r="H11" s="204"/>
      <c r="I11" s="554" t="s">
        <v>177</v>
      </c>
      <c r="J11" s="304" t="s">
        <v>178</v>
      </c>
      <c r="K11" s="458">
        <v>250</v>
      </c>
      <c r="L11" s="459">
        <v>8.9499999999999993</v>
      </c>
      <c r="M11" s="509">
        <v>11.75</v>
      </c>
      <c r="N11" s="509">
        <v>36</v>
      </c>
      <c r="O11" s="290">
        <v>285.5</v>
      </c>
      <c r="P11" s="509">
        <v>1.92</v>
      </c>
    </row>
    <row r="12" spans="1:16" ht="15" hidden="1" customHeight="1" x14ac:dyDescent="0.25">
      <c r="A12" s="531"/>
      <c r="B12" s="22" t="s">
        <v>180</v>
      </c>
      <c r="C12" s="23">
        <v>10</v>
      </c>
      <c r="D12" s="204"/>
      <c r="E12" s="204"/>
      <c r="F12" s="204"/>
      <c r="G12" s="204"/>
      <c r="H12" s="204"/>
      <c r="I12" s="576"/>
      <c r="J12" s="305" t="s">
        <v>179</v>
      </c>
      <c r="K12" s="204">
        <v>38.5</v>
      </c>
      <c r="L12" s="158"/>
      <c r="M12" s="158"/>
      <c r="N12" s="158"/>
      <c r="O12" s="158"/>
      <c r="P12" s="158"/>
    </row>
    <row r="13" spans="1:16" ht="15" hidden="1" customHeight="1" x14ac:dyDescent="0.25">
      <c r="A13" s="535"/>
      <c r="B13" s="22" t="s">
        <v>99</v>
      </c>
      <c r="C13" s="23">
        <v>8.1999999999999993</v>
      </c>
      <c r="D13" s="204"/>
      <c r="E13" s="204"/>
      <c r="F13" s="204"/>
      <c r="G13" s="204"/>
      <c r="H13" s="204"/>
      <c r="I13" s="576"/>
      <c r="J13" s="305" t="s">
        <v>97</v>
      </c>
      <c r="K13" s="204">
        <v>147.5</v>
      </c>
      <c r="L13" s="158"/>
      <c r="M13" s="158"/>
      <c r="N13" s="158"/>
      <c r="O13" s="158"/>
      <c r="P13" s="158"/>
    </row>
    <row r="14" spans="1:16" ht="24" hidden="1" customHeight="1" x14ac:dyDescent="0.25">
      <c r="A14" s="530" t="s">
        <v>328</v>
      </c>
      <c r="B14" s="19" t="s">
        <v>247</v>
      </c>
      <c r="C14" s="20">
        <v>120</v>
      </c>
      <c r="D14" s="377">
        <v>1.9</v>
      </c>
      <c r="E14" s="377">
        <v>4.9000000000000004</v>
      </c>
      <c r="F14" s="377">
        <v>12.7</v>
      </c>
      <c r="G14" s="377">
        <v>102</v>
      </c>
      <c r="H14" s="377">
        <v>13.9</v>
      </c>
      <c r="I14" s="576"/>
      <c r="J14" s="93" t="s">
        <v>151</v>
      </c>
      <c r="K14" s="204">
        <v>6.25</v>
      </c>
      <c r="L14" s="158"/>
      <c r="M14" s="158"/>
      <c r="N14" s="158"/>
      <c r="O14" s="158"/>
      <c r="P14" s="158"/>
    </row>
    <row r="15" spans="1:16" ht="20.100000000000001" hidden="1" customHeight="1" x14ac:dyDescent="0.25">
      <c r="A15" s="531"/>
      <c r="B15" s="22" t="s">
        <v>120</v>
      </c>
      <c r="C15" s="23">
        <v>118.8</v>
      </c>
      <c r="D15" s="58"/>
      <c r="E15" s="58"/>
      <c r="F15" s="58"/>
      <c r="G15" s="58"/>
      <c r="H15" s="58"/>
      <c r="I15" s="555"/>
      <c r="J15" s="305" t="s">
        <v>5</v>
      </c>
      <c r="K15" s="204">
        <v>6.25</v>
      </c>
      <c r="L15" s="158"/>
      <c r="M15" s="158"/>
      <c r="N15" s="158"/>
      <c r="O15" s="158"/>
      <c r="P15" s="158"/>
    </row>
    <row r="16" spans="1:16" ht="24" customHeight="1" x14ac:dyDescent="0.25">
      <c r="A16" s="531"/>
      <c r="B16" s="22" t="s">
        <v>98</v>
      </c>
      <c r="C16" s="23">
        <v>5.4</v>
      </c>
      <c r="D16" s="58"/>
      <c r="E16" s="58"/>
      <c r="F16" s="58"/>
      <c r="G16" s="58"/>
      <c r="H16" s="58"/>
      <c r="I16" s="530" t="s">
        <v>340</v>
      </c>
      <c r="J16" s="19" t="s">
        <v>190</v>
      </c>
      <c r="K16" s="20">
        <v>200</v>
      </c>
      <c r="L16" s="377">
        <v>4.5999999999999996</v>
      </c>
      <c r="M16" s="377">
        <v>3.6</v>
      </c>
      <c r="N16" s="377">
        <v>12.6</v>
      </c>
      <c r="O16" s="377">
        <v>100.4</v>
      </c>
      <c r="P16" s="117">
        <v>0.68</v>
      </c>
    </row>
    <row r="17" spans="1:16" ht="24" hidden="1" customHeight="1" x14ac:dyDescent="0.25">
      <c r="A17" s="530" t="s">
        <v>340</v>
      </c>
      <c r="B17" s="19" t="s">
        <v>190</v>
      </c>
      <c r="C17" s="20">
        <v>200</v>
      </c>
      <c r="D17" s="377">
        <v>4.5999999999999996</v>
      </c>
      <c r="E17" s="377">
        <v>3.6</v>
      </c>
      <c r="F17" s="377">
        <v>12.6</v>
      </c>
      <c r="G17" s="377">
        <v>100.4</v>
      </c>
      <c r="H17" s="117">
        <v>0.68</v>
      </c>
      <c r="I17" s="531"/>
      <c r="J17" s="22" t="s">
        <v>341</v>
      </c>
      <c r="K17" s="23">
        <v>5</v>
      </c>
      <c r="L17" s="377"/>
      <c r="M17" s="377"/>
      <c r="N17" s="377"/>
      <c r="O17" s="377"/>
      <c r="P17" s="377"/>
    </row>
    <row r="18" spans="1:16" ht="15" hidden="1" customHeight="1" x14ac:dyDescent="0.25">
      <c r="A18" s="531"/>
      <c r="B18" s="22" t="s">
        <v>341</v>
      </c>
      <c r="C18" s="23">
        <v>5</v>
      </c>
      <c r="D18" s="377"/>
      <c r="E18" s="377"/>
      <c r="F18" s="377"/>
      <c r="G18" s="377"/>
      <c r="H18" s="377"/>
      <c r="I18" s="531"/>
      <c r="J18" s="22" t="s">
        <v>4</v>
      </c>
      <c r="K18" s="23">
        <v>130</v>
      </c>
      <c r="L18" s="377"/>
      <c r="M18" s="377"/>
      <c r="N18" s="377"/>
      <c r="O18" s="377"/>
      <c r="P18" s="377"/>
    </row>
    <row r="19" spans="1:16" ht="21.95" hidden="1" customHeight="1" x14ac:dyDescent="0.25">
      <c r="A19" s="531"/>
      <c r="B19" s="22" t="s">
        <v>4</v>
      </c>
      <c r="C19" s="23">
        <v>130</v>
      </c>
      <c r="D19" s="377"/>
      <c r="E19" s="377"/>
      <c r="F19" s="377"/>
      <c r="G19" s="377"/>
      <c r="H19" s="377"/>
      <c r="I19" s="535"/>
      <c r="J19" s="93" t="s">
        <v>151</v>
      </c>
      <c r="K19" s="23">
        <v>10</v>
      </c>
      <c r="L19" s="377"/>
      <c r="M19" s="377"/>
      <c r="N19" s="377"/>
      <c r="O19" s="377"/>
      <c r="P19" s="377"/>
    </row>
    <row r="20" spans="1:16" ht="24" customHeight="1" x14ac:dyDescent="0.25">
      <c r="A20" s="535"/>
      <c r="B20" s="93" t="s">
        <v>151</v>
      </c>
      <c r="C20" s="23">
        <v>10</v>
      </c>
      <c r="D20" s="377"/>
      <c r="E20" s="377"/>
      <c r="F20" s="377"/>
      <c r="G20" s="377"/>
      <c r="H20" s="377"/>
      <c r="I20" s="507" t="s">
        <v>323</v>
      </c>
      <c r="J20" s="19" t="s">
        <v>15</v>
      </c>
      <c r="K20" s="15">
        <v>40</v>
      </c>
      <c r="L20" s="377">
        <f>5.6*K20/100</f>
        <v>2.2400000000000002</v>
      </c>
      <c r="M20" s="377">
        <f>0.8*K20/100</f>
        <v>0.32</v>
      </c>
      <c r="N20" s="377">
        <f>39.2*K20/100</f>
        <v>15.68</v>
      </c>
      <c r="O20" s="377">
        <f>235*K20/100</f>
        <v>94</v>
      </c>
      <c r="P20" s="379">
        <v>0</v>
      </c>
    </row>
    <row r="21" spans="1:16" ht="24" customHeight="1" x14ac:dyDescent="0.25">
      <c r="A21" s="507" t="s">
        <v>323</v>
      </c>
      <c r="B21" s="19" t="s">
        <v>15</v>
      </c>
      <c r="C21" s="15">
        <v>40</v>
      </c>
      <c r="D21" s="377">
        <f>5.6*C21/100</f>
        <v>2.2400000000000002</v>
      </c>
      <c r="E21" s="377">
        <f>0.8*C21/100</f>
        <v>0.32</v>
      </c>
      <c r="F21" s="377">
        <f>39.2*C21/100</f>
        <v>15.68</v>
      </c>
      <c r="G21" s="377">
        <f>235*C21/100</f>
        <v>94</v>
      </c>
      <c r="H21" s="379">
        <v>0</v>
      </c>
      <c r="I21" s="532" t="s">
        <v>279</v>
      </c>
      <c r="J21" s="19" t="s">
        <v>280</v>
      </c>
      <c r="K21" s="405">
        <v>185</v>
      </c>
      <c r="L21" s="405">
        <v>1.17</v>
      </c>
      <c r="M21" s="405">
        <v>0.26</v>
      </c>
      <c r="N21" s="405">
        <v>10.53</v>
      </c>
      <c r="O21" s="29">
        <v>55.9</v>
      </c>
      <c r="P21" s="405">
        <v>78</v>
      </c>
    </row>
    <row r="22" spans="1:16" ht="20.100000000000001" hidden="1" customHeight="1" x14ac:dyDescent="0.25">
      <c r="A22" s="532" t="s">
        <v>279</v>
      </c>
      <c r="B22" s="19" t="s">
        <v>280</v>
      </c>
      <c r="C22" s="117">
        <v>185</v>
      </c>
      <c r="D22" s="117">
        <v>0.64</v>
      </c>
      <c r="E22" s="117">
        <v>0.6</v>
      </c>
      <c r="F22" s="117">
        <v>15.68</v>
      </c>
      <c r="G22" s="117">
        <v>75.2</v>
      </c>
      <c r="H22" s="117">
        <v>16</v>
      </c>
      <c r="I22" s="534"/>
      <c r="J22" s="385" t="s">
        <v>212</v>
      </c>
      <c r="K22" s="59">
        <v>185</v>
      </c>
      <c r="L22" s="377"/>
      <c r="M22" s="377"/>
      <c r="N22" s="377"/>
      <c r="O22" s="377"/>
      <c r="P22" s="377"/>
    </row>
    <row r="23" spans="1:16" ht="15" hidden="1" customHeight="1" x14ac:dyDescent="0.25">
      <c r="A23" s="534"/>
      <c r="B23" s="385" t="s">
        <v>251</v>
      </c>
      <c r="C23" s="23">
        <v>185</v>
      </c>
      <c r="D23" s="58"/>
      <c r="E23" s="58"/>
      <c r="F23" s="58"/>
      <c r="G23" s="58"/>
      <c r="H23" s="90"/>
      <c r="I23" s="447"/>
      <c r="J23" s="19"/>
      <c r="K23" s="15"/>
      <c r="L23" s="58"/>
      <c r="M23" s="58"/>
      <c r="N23" s="58"/>
      <c r="O23" s="58"/>
      <c r="P23" s="90"/>
    </row>
    <row r="24" spans="1:16" ht="15" customHeight="1" x14ac:dyDescent="0.25">
      <c r="A24" s="88"/>
      <c r="B24" s="386" t="s">
        <v>27</v>
      </c>
      <c r="C24" s="461"/>
      <c r="D24" s="363">
        <f>SUM(D6:D23)</f>
        <v>24.28</v>
      </c>
      <c r="E24" s="363">
        <f>SUM(E6:E23)</f>
        <v>18.520000000000003</v>
      </c>
      <c r="F24" s="363">
        <f>SUM(F6:F23)</f>
        <v>67.56</v>
      </c>
      <c r="G24" s="363">
        <f>SUM(G6:G23)</f>
        <v>555.69000000000005</v>
      </c>
      <c r="H24" s="363">
        <f>SUM(H6:H23)</f>
        <v>56.18</v>
      </c>
      <c r="I24" s="363"/>
      <c r="J24" s="363"/>
      <c r="K24" s="363"/>
      <c r="L24" s="363">
        <f>SUM(L6:L23)</f>
        <v>22.11</v>
      </c>
      <c r="M24" s="363">
        <f>SUM(M6:M23)</f>
        <v>28.780000000000005</v>
      </c>
      <c r="N24" s="363">
        <f>SUM(N6:N23)</f>
        <v>75.19</v>
      </c>
      <c r="O24" s="363">
        <f>SUM(O6:O23)</f>
        <v>673.6</v>
      </c>
      <c r="P24" s="363">
        <f>SUM(P6:P23)</f>
        <v>80.599999999999994</v>
      </c>
    </row>
    <row r="25" spans="1:16" ht="15" customHeight="1" x14ac:dyDescent="0.25">
      <c r="A25" s="587" t="s">
        <v>23</v>
      </c>
      <c r="B25" s="588"/>
      <c r="C25" s="22"/>
      <c r="D25" s="196"/>
      <c r="E25" s="196"/>
      <c r="F25" s="196"/>
      <c r="G25" s="197"/>
      <c r="H25" s="196" t="s">
        <v>10</v>
      </c>
      <c r="I25" s="196"/>
      <c r="J25" s="587" t="s">
        <v>23</v>
      </c>
      <c r="K25" s="588"/>
      <c r="L25" s="196"/>
      <c r="M25" s="196"/>
      <c r="N25" s="196"/>
      <c r="O25" s="197"/>
      <c r="P25" s="196" t="s">
        <v>10</v>
      </c>
    </row>
    <row r="26" spans="1:16" ht="24" customHeight="1" x14ac:dyDescent="0.25">
      <c r="A26" s="530" t="s">
        <v>182</v>
      </c>
      <c r="B26" s="19" t="s">
        <v>269</v>
      </c>
      <c r="C26" s="20">
        <v>60</v>
      </c>
      <c r="D26" s="377">
        <v>5.31</v>
      </c>
      <c r="E26" s="377">
        <v>4.5</v>
      </c>
      <c r="F26" s="377">
        <v>69</v>
      </c>
      <c r="G26" s="377">
        <v>1.5</v>
      </c>
      <c r="H26" s="377">
        <v>1.5</v>
      </c>
      <c r="I26" s="530" t="s">
        <v>182</v>
      </c>
      <c r="J26" s="19" t="s">
        <v>269</v>
      </c>
      <c r="K26" s="20">
        <v>100</v>
      </c>
      <c r="L26" s="377">
        <v>1.25</v>
      </c>
      <c r="M26" s="377">
        <v>8.86</v>
      </c>
      <c r="N26" s="377">
        <v>7.5</v>
      </c>
      <c r="O26" s="377">
        <v>115</v>
      </c>
      <c r="P26" s="377">
        <v>2.5</v>
      </c>
    </row>
    <row r="27" spans="1:16" ht="15" hidden="1" customHeight="1" x14ac:dyDescent="0.25">
      <c r="A27" s="531"/>
      <c r="B27" s="22" t="s">
        <v>110</v>
      </c>
      <c r="C27" s="23">
        <v>13.2</v>
      </c>
      <c r="D27" s="58"/>
      <c r="E27" s="58"/>
      <c r="F27" s="58"/>
      <c r="G27" s="58"/>
      <c r="H27" s="58"/>
      <c r="I27" s="531"/>
      <c r="J27" s="22" t="s">
        <v>110</v>
      </c>
      <c r="K27" s="23">
        <v>22</v>
      </c>
      <c r="L27" s="58"/>
      <c r="M27" s="58"/>
      <c r="N27" s="58"/>
      <c r="O27" s="58"/>
      <c r="P27" s="58"/>
    </row>
    <row r="28" spans="1:16" ht="15" hidden="1" customHeight="1" x14ac:dyDescent="0.25">
      <c r="A28" s="531"/>
      <c r="B28" s="22" t="s">
        <v>108</v>
      </c>
      <c r="C28" s="23">
        <v>9</v>
      </c>
      <c r="D28" s="58"/>
      <c r="E28" s="58"/>
      <c r="F28" s="58"/>
      <c r="G28" s="58"/>
      <c r="H28" s="58"/>
      <c r="I28" s="531"/>
      <c r="J28" s="22" t="s">
        <v>108</v>
      </c>
      <c r="K28" s="23">
        <v>15</v>
      </c>
      <c r="L28" s="58"/>
      <c r="M28" s="58"/>
      <c r="N28" s="58"/>
      <c r="O28" s="58"/>
      <c r="P28" s="58"/>
    </row>
    <row r="29" spans="1:16" ht="15" hidden="1" customHeight="1" x14ac:dyDescent="0.25">
      <c r="A29" s="531"/>
      <c r="B29" s="22" t="s">
        <v>95</v>
      </c>
      <c r="C29" s="23">
        <v>6</v>
      </c>
      <c r="D29" s="58"/>
      <c r="E29" s="58"/>
      <c r="F29" s="58"/>
      <c r="G29" s="58"/>
      <c r="H29" s="58"/>
      <c r="I29" s="531"/>
      <c r="J29" s="22" t="s">
        <v>95</v>
      </c>
      <c r="K29" s="23">
        <v>10</v>
      </c>
      <c r="L29" s="58"/>
      <c r="M29" s="58"/>
      <c r="N29" s="58"/>
      <c r="O29" s="58"/>
      <c r="P29" s="58"/>
    </row>
    <row r="30" spans="1:16" ht="15" hidden="1" customHeight="1" x14ac:dyDescent="0.25">
      <c r="A30" s="531"/>
      <c r="B30" s="22" t="s">
        <v>121</v>
      </c>
      <c r="C30" s="23">
        <v>18</v>
      </c>
      <c r="D30" s="58"/>
      <c r="E30" s="58"/>
      <c r="F30" s="58"/>
      <c r="G30" s="58"/>
      <c r="H30" s="58"/>
      <c r="I30" s="531"/>
      <c r="J30" s="22" t="s">
        <v>121</v>
      </c>
      <c r="K30" s="23">
        <v>30</v>
      </c>
      <c r="L30" s="58"/>
      <c r="M30" s="58"/>
      <c r="N30" s="58"/>
      <c r="O30" s="58"/>
      <c r="P30" s="58"/>
    </row>
    <row r="31" spans="1:16" ht="15" hidden="1" customHeight="1" x14ac:dyDescent="0.25">
      <c r="A31" s="531"/>
      <c r="B31" s="22" t="s">
        <v>96</v>
      </c>
      <c r="C31" s="23">
        <v>9</v>
      </c>
      <c r="D31" s="58"/>
      <c r="E31" s="58"/>
      <c r="F31" s="58"/>
      <c r="G31" s="58"/>
      <c r="H31" s="58"/>
      <c r="I31" s="531"/>
      <c r="J31" s="22" t="s">
        <v>96</v>
      </c>
      <c r="K31" s="23">
        <v>15</v>
      </c>
      <c r="L31" s="58"/>
      <c r="M31" s="58"/>
      <c r="N31" s="58"/>
      <c r="O31" s="58"/>
      <c r="P31" s="58"/>
    </row>
    <row r="32" spans="1:16" ht="15" hidden="1" customHeight="1" x14ac:dyDescent="0.25">
      <c r="A32" s="531"/>
      <c r="B32" s="22" t="s">
        <v>183</v>
      </c>
      <c r="C32" s="23">
        <v>6</v>
      </c>
      <c r="D32" s="58"/>
      <c r="E32" s="58"/>
      <c r="F32" s="58"/>
      <c r="G32" s="58"/>
      <c r="H32" s="58"/>
      <c r="I32" s="531"/>
      <c r="J32" s="22" t="s">
        <v>183</v>
      </c>
      <c r="K32" s="23">
        <v>10</v>
      </c>
      <c r="L32" s="58"/>
      <c r="M32" s="58"/>
      <c r="N32" s="58"/>
      <c r="O32" s="58"/>
      <c r="P32" s="58"/>
    </row>
    <row r="33" spans="1:16" ht="27" customHeight="1" x14ac:dyDescent="0.25">
      <c r="A33" s="530" t="s">
        <v>270</v>
      </c>
      <c r="B33" s="3" t="s">
        <v>329</v>
      </c>
      <c r="C33" s="8">
        <v>200</v>
      </c>
      <c r="D33" s="379">
        <v>6.75</v>
      </c>
      <c r="E33" s="379">
        <v>3.31</v>
      </c>
      <c r="F33" s="379">
        <v>10.39</v>
      </c>
      <c r="G33" s="379">
        <v>133</v>
      </c>
      <c r="H33" s="379">
        <v>8.32</v>
      </c>
      <c r="I33" s="530" t="s">
        <v>270</v>
      </c>
      <c r="J33" s="3" t="s">
        <v>329</v>
      </c>
      <c r="K33" s="8">
        <v>250</v>
      </c>
      <c r="L33" s="379">
        <v>8.44</v>
      </c>
      <c r="M33" s="379">
        <v>4.1399999999999997</v>
      </c>
      <c r="N33" s="379">
        <v>12.99</v>
      </c>
      <c r="O33" s="379">
        <v>166.25</v>
      </c>
      <c r="P33" s="379">
        <v>10.4</v>
      </c>
    </row>
    <row r="34" spans="1:16" ht="15" hidden="1" customHeight="1" x14ac:dyDescent="0.25">
      <c r="A34" s="531"/>
      <c r="B34" s="7" t="s">
        <v>169</v>
      </c>
      <c r="C34" s="11">
        <v>16</v>
      </c>
      <c r="D34" s="58"/>
      <c r="E34" s="58"/>
      <c r="F34" s="58"/>
      <c r="G34" s="181"/>
      <c r="H34" s="181"/>
      <c r="I34" s="531"/>
      <c r="J34" s="7" t="s">
        <v>169</v>
      </c>
      <c r="K34" s="11">
        <v>20</v>
      </c>
      <c r="L34" s="58"/>
      <c r="M34" s="58"/>
      <c r="N34" s="58"/>
      <c r="O34" s="58"/>
      <c r="P34" s="181"/>
    </row>
    <row r="35" spans="1:16" ht="15" hidden="1" customHeight="1" x14ac:dyDescent="0.25">
      <c r="A35" s="531"/>
      <c r="B35" s="4" t="s">
        <v>110</v>
      </c>
      <c r="C35" s="446">
        <v>50</v>
      </c>
      <c r="D35" s="58"/>
      <c r="E35" s="58"/>
      <c r="F35" s="58"/>
      <c r="G35" s="58"/>
      <c r="H35" s="58"/>
      <c r="I35" s="531"/>
      <c r="J35" s="4" t="s">
        <v>110</v>
      </c>
      <c r="K35" s="446">
        <v>62.5</v>
      </c>
      <c r="L35" s="58"/>
      <c r="M35" s="58"/>
      <c r="N35" s="58"/>
      <c r="O35" s="58"/>
      <c r="P35" s="58"/>
    </row>
    <row r="36" spans="1:16" ht="15" hidden="1" customHeight="1" x14ac:dyDescent="0.25">
      <c r="A36" s="531"/>
      <c r="B36" s="4" t="s">
        <v>95</v>
      </c>
      <c r="C36" s="43">
        <v>10</v>
      </c>
      <c r="D36" s="58"/>
      <c r="E36" s="58"/>
      <c r="F36" s="58"/>
      <c r="G36" s="58"/>
      <c r="H36" s="58"/>
      <c r="I36" s="531"/>
      <c r="J36" s="4" t="s">
        <v>95</v>
      </c>
      <c r="K36" s="43">
        <v>12.5</v>
      </c>
      <c r="L36" s="58"/>
      <c r="M36" s="58"/>
      <c r="N36" s="58"/>
      <c r="O36" s="58"/>
      <c r="P36" s="58"/>
    </row>
    <row r="37" spans="1:16" ht="15" hidden="1" customHeight="1" x14ac:dyDescent="0.25">
      <c r="A37" s="531"/>
      <c r="B37" s="4" t="s">
        <v>96</v>
      </c>
      <c r="C37" s="446">
        <v>8</v>
      </c>
      <c r="D37" s="58"/>
      <c r="E37" s="58"/>
      <c r="F37" s="58"/>
      <c r="G37" s="58"/>
      <c r="H37" s="58"/>
      <c r="I37" s="531"/>
      <c r="J37" s="4" t="s">
        <v>96</v>
      </c>
      <c r="K37" s="446">
        <v>10</v>
      </c>
      <c r="L37" s="58"/>
      <c r="M37" s="58"/>
      <c r="N37" s="58"/>
      <c r="O37" s="58"/>
      <c r="P37" s="58"/>
    </row>
    <row r="38" spans="1:16" ht="15" hidden="1" customHeight="1" x14ac:dyDescent="0.25">
      <c r="A38" s="531"/>
      <c r="B38" s="4" t="s">
        <v>98</v>
      </c>
      <c r="C38" s="446">
        <v>4</v>
      </c>
      <c r="D38" s="58"/>
      <c r="E38" s="58"/>
      <c r="F38" s="58"/>
      <c r="G38" s="58"/>
      <c r="H38" s="58"/>
      <c r="I38" s="531"/>
      <c r="J38" s="4" t="s">
        <v>98</v>
      </c>
      <c r="K38" s="446">
        <v>5</v>
      </c>
      <c r="L38" s="58"/>
      <c r="M38" s="58"/>
      <c r="N38" s="58"/>
      <c r="O38" s="58"/>
      <c r="P38" s="58"/>
    </row>
    <row r="39" spans="1:16" ht="24" customHeight="1" x14ac:dyDescent="0.25">
      <c r="A39" s="530" t="s">
        <v>383</v>
      </c>
      <c r="B39" s="30" t="s">
        <v>248</v>
      </c>
      <c r="C39" s="64">
        <v>110</v>
      </c>
      <c r="D39" s="117">
        <v>18</v>
      </c>
      <c r="E39" s="117">
        <v>13.8</v>
      </c>
      <c r="F39" s="117">
        <v>4.3</v>
      </c>
      <c r="G39" s="117">
        <v>213</v>
      </c>
      <c r="H39" s="117">
        <v>8.5</v>
      </c>
      <c r="I39" s="530" t="s">
        <v>383</v>
      </c>
      <c r="J39" s="30" t="s">
        <v>248</v>
      </c>
      <c r="K39" s="64">
        <v>110</v>
      </c>
      <c r="L39" s="117">
        <v>18</v>
      </c>
      <c r="M39" s="117">
        <v>13.8</v>
      </c>
      <c r="N39" s="117">
        <v>4.3</v>
      </c>
      <c r="O39" s="117">
        <v>213</v>
      </c>
      <c r="P39" s="117">
        <v>8.5</v>
      </c>
    </row>
    <row r="40" spans="1:16" ht="15" hidden="1" customHeight="1" x14ac:dyDescent="0.25">
      <c r="A40" s="531"/>
      <c r="B40" s="37" t="s">
        <v>229</v>
      </c>
      <c r="C40" s="71">
        <v>103</v>
      </c>
      <c r="D40" s="58"/>
      <c r="E40" s="58"/>
      <c r="F40" s="58"/>
      <c r="G40" s="58"/>
      <c r="H40" s="58"/>
      <c r="I40" s="531"/>
      <c r="J40" s="37" t="s">
        <v>229</v>
      </c>
      <c r="K40" s="71">
        <v>103</v>
      </c>
      <c r="L40" s="58"/>
      <c r="M40" s="58"/>
      <c r="N40" s="58"/>
      <c r="O40" s="58"/>
      <c r="P40" s="58"/>
    </row>
    <row r="41" spans="1:16" ht="15" hidden="1" customHeight="1" x14ac:dyDescent="0.25">
      <c r="A41" s="531"/>
      <c r="B41" s="37" t="s">
        <v>94</v>
      </c>
      <c r="C41" s="71">
        <v>9</v>
      </c>
      <c r="D41" s="58"/>
      <c r="E41" s="58"/>
      <c r="F41" s="58"/>
      <c r="G41" s="58"/>
      <c r="H41" s="58"/>
      <c r="I41" s="531"/>
      <c r="J41" s="37" t="s">
        <v>94</v>
      </c>
      <c r="K41" s="71">
        <v>9</v>
      </c>
      <c r="L41" s="58"/>
      <c r="M41" s="58"/>
      <c r="N41" s="58"/>
      <c r="O41" s="58"/>
      <c r="P41" s="58"/>
    </row>
    <row r="42" spans="1:16" ht="15" hidden="1" customHeight="1" x14ac:dyDescent="0.25">
      <c r="A42" s="531"/>
      <c r="B42" s="37" t="s">
        <v>99</v>
      </c>
      <c r="C42" s="71">
        <v>2.5</v>
      </c>
      <c r="D42" s="58"/>
      <c r="E42" s="58"/>
      <c r="F42" s="58"/>
      <c r="G42" s="58"/>
      <c r="H42" s="58"/>
      <c r="I42" s="531"/>
      <c r="J42" s="37" t="s">
        <v>99</v>
      </c>
      <c r="K42" s="71">
        <v>2.5</v>
      </c>
      <c r="L42" s="58"/>
      <c r="M42" s="58"/>
      <c r="N42" s="58"/>
      <c r="O42" s="58"/>
      <c r="P42" s="58"/>
    </row>
    <row r="43" spans="1:16" ht="15" hidden="1" customHeight="1" x14ac:dyDescent="0.25">
      <c r="A43" s="531"/>
      <c r="B43" s="4" t="s">
        <v>98</v>
      </c>
      <c r="C43" s="71">
        <v>2.5</v>
      </c>
      <c r="D43" s="58"/>
      <c r="E43" s="58"/>
      <c r="F43" s="58"/>
      <c r="G43" s="58"/>
      <c r="H43" s="58"/>
      <c r="I43" s="531"/>
      <c r="J43" s="4" t="s">
        <v>98</v>
      </c>
      <c r="K43" s="71">
        <v>2.5</v>
      </c>
      <c r="L43" s="58"/>
      <c r="M43" s="58"/>
      <c r="N43" s="58"/>
      <c r="O43" s="58"/>
      <c r="P43" s="58"/>
    </row>
    <row r="44" spans="1:16" ht="15" hidden="1" customHeight="1" x14ac:dyDescent="0.25">
      <c r="A44" s="531"/>
      <c r="B44" s="37" t="s">
        <v>117</v>
      </c>
      <c r="C44" s="71">
        <v>40</v>
      </c>
      <c r="D44" s="58"/>
      <c r="E44" s="58"/>
      <c r="F44" s="58"/>
      <c r="G44" s="58"/>
      <c r="H44" s="58"/>
      <c r="I44" s="531"/>
      <c r="J44" s="37" t="s">
        <v>117</v>
      </c>
      <c r="K44" s="71">
        <v>40</v>
      </c>
      <c r="L44" s="58"/>
      <c r="M44" s="58"/>
      <c r="N44" s="58"/>
      <c r="O44" s="58"/>
      <c r="P44" s="58"/>
    </row>
    <row r="45" spans="1:16" ht="26.25" customHeight="1" x14ac:dyDescent="0.25">
      <c r="A45" s="530" t="s">
        <v>271</v>
      </c>
      <c r="B45" s="65" t="s">
        <v>18</v>
      </c>
      <c r="C45" s="377">
        <v>150</v>
      </c>
      <c r="D45" s="377">
        <v>5.65</v>
      </c>
      <c r="E45" s="377">
        <v>0.66</v>
      </c>
      <c r="F45" s="377">
        <v>29.05</v>
      </c>
      <c r="G45" s="377">
        <v>145</v>
      </c>
      <c r="H45" s="377">
        <v>1.2999999999999999E-2</v>
      </c>
      <c r="I45" s="530" t="s">
        <v>271</v>
      </c>
      <c r="J45" s="65" t="s">
        <v>18</v>
      </c>
      <c r="K45" s="287">
        <v>200</v>
      </c>
      <c r="L45" s="377">
        <v>7.54</v>
      </c>
      <c r="M45" s="377">
        <v>0.89</v>
      </c>
      <c r="N45" s="377">
        <v>38.74</v>
      </c>
      <c r="O45" s="377">
        <v>193.38</v>
      </c>
      <c r="P45" s="377">
        <v>1.2999999999999999E-2</v>
      </c>
    </row>
    <row r="46" spans="1:16" ht="15.75" hidden="1" customHeight="1" x14ac:dyDescent="0.25">
      <c r="A46" s="531"/>
      <c r="B46" s="108" t="s">
        <v>101</v>
      </c>
      <c r="C46" s="58">
        <v>51</v>
      </c>
      <c r="D46" s="58"/>
      <c r="E46" s="58"/>
      <c r="F46" s="58"/>
      <c r="G46" s="58"/>
      <c r="H46" s="181"/>
      <c r="I46" s="531"/>
      <c r="J46" s="108" t="s">
        <v>101</v>
      </c>
      <c r="K46" s="58">
        <v>68</v>
      </c>
      <c r="L46" s="58"/>
      <c r="M46" s="58"/>
      <c r="N46" s="58"/>
      <c r="O46" s="58"/>
      <c r="P46" s="181"/>
    </row>
    <row r="47" spans="1:16" ht="15.75" hidden="1" customHeight="1" x14ac:dyDescent="0.25">
      <c r="A47" s="531"/>
      <c r="B47" s="108" t="s">
        <v>129</v>
      </c>
      <c r="C47" s="58">
        <v>6.75</v>
      </c>
      <c r="D47" s="58"/>
      <c r="E47" s="58"/>
      <c r="F47" s="58"/>
      <c r="G47" s="58"/>
      <c r="H47" s="181"/>
      <c r="I47" s="531"/>
      <c r="J47" s="108" t="s">
        <v>129</v>
      </c>
      <c r="K47" s="58">
        <v>9</v>
      </c>
      <c r="L47" s="58"/>
      <c r="M47" s="58"/>
      <c r="N47" s="58"/>
      <c r="O47" s="58"/>
      <c r="P47" s="181"/>
    </row>
    <row r="48" spans="1:16" ht="25.5" customHeight="1" x14ac:dyDescent="0.25">
      <c r="A48" s="532" t="s">
        <v>402</v>
      </c>
      <c r="B48" s="100" t="s">
        <v>403</v>
      </c>
      <c r="C48" s="20">
        <v>200</v>
      </c>
      <c r="D48" s="377">
        <v>0.3</v>
      </c>
      <c r="E48" s="377">
        <v>0.2</v>
      </c>
      <c r="F48" s="377">
        <v>15.96</v>
      </c>
      <c r="G48" s="377">
        <v>66.7</v>
      </c>
      <c r="H48" s="377">
        <v>3.3</v>
      </c>
      <c r="I48" s="532" t="s">
        <v>402</v>
      </c>
      <c r="J48" s="100" t="s">
        <v>403</v>
      </c>
      <c r="K48" s="20">
        <v>200</v>
      </c>
      <c r="L48" s="377">
        <v>0.3</v>
      </c>
      <c r="M48" s="377">
        <v>0.2</v>
      </c>
      <c r="N48" s="377">
        <v>15.96</v>
      </c>
      <c r="O48" s="377">
        <v>66.7</v>
      </c>
      <c r="P48" s="377">
        <v>3.3</v>
      </c>
    </row>
    <row r="49" spans="1:16" ht="15.75" hidden="1" customHeight="1" x14ac:dyDescent="0.25">
      <c r="A49" s="533"/>
      <c r="B49" s="93" t="s">
        <v>378</v>
      </c>
      <c r="C49" s="23">
        <v>50</v>
      </c>
      <c r="D49" s="58"/>
      <c r="E49" s="58"/>
      <c r="F49" s="58"/>
      <c r="G49" s="58"/>
      <c r="H49" s="58"/>
      <c r="I49" s="533"/>
      <c r="J49" s="93" t="s">
        <v>378</v>
      </c>
      <c r="K49" s="23">
        <v>50</v>
      </c>
      <c r="L49" s="58"/>
      <c r="M49" s="58"/>
      <c r="N49" s="58"/>
      <c r="O49" s="58"/>
      <c r="P49" s="58"/>
    </row>
    <row r="50" spans="1:16" ht="18.75" hidden="1" customHeight="1" x14ac:dyDescent="0.25">
      <c r="A50" s="533"/>
      <c r="B50" s="93" t="s">
        <v>278</v>
      </c>
      <c r="C50" s="23">
        <v>7</v>
      </c>
      <c r="D50" s="58"/>
      <c r="E50" s="58"/>
      <c r="F50" s="58"/>
      <c r="G50" s="58"/>
      <c r="H50" s="58"/>
      <c r="I50" s="533"/>
      <c r="J50" s="93" t="s">
        <v>278</v>
      </c>
      <c r="K50" s="23">
        <v>7</v>
      </c>
      <c r="L50" s="58"/>
      <c r="M50" s="58"/>
      <c r="N50" s="58"/>
      <c r="O50" s="58"/>
      <c r="P50" s="58"/>
    </row>
    <row r="51" spans="1:16" ht="15.75" hidden="1" customHeight="1" x14ac:dyDescent="0.25">
      <c r="A51" s="534"/>
      <c r="B51" s="93" t="s">
        <v>151</v>
      </c>
      <c r="C51" s="23">
        <v>10</v>
      </c>
      <c r="D51" s="90"/>
      <c r="E51" s="90"/>
      <c r="F51" s="90"/>
      <c r="G51" s="90"/>
      <c r="H51" s="90"/>
      <c r="I51" s="534"/>
      <c r="J51" s="93" t="s">
        <v>151</v>
      </c>
      <c r="K51" s="23">
        <v>10</v>
      </c>
      <c r="L51" s="90"/>
      <c r="M51" s="90"/>
      <c r="N51" s="90"/>
      <c r="O51" s="90"/>
      <c r="P51" s="90"/>
    </row>
    <row r="52" spans="1:16" ht="24" customHeight="1" x14ac:dyDescent="0.25">
      <c r="A52" s="447" t="s">
        <v>295</v>
      </c>
      <c r="B52" s="19" t="s">
        <v>15</v>
      </c>
      <c r="C52" s="72">
        <v>80</v>
      </c>
      <c r="D52" s="377">
        <v>2.52</v>
      </c>
      <c r="E52" s="377">
        <v>0.36</v>
      </c>
      <c r="F52" s="377">
        <v>17.64</v>
      </c>
      <c r="G52" s="377">
        <v>141</v>
      </c>
      <c r="H52" s="377">
        <v>0</v>
      </c>
      <c r="I52" s="447" t="s">
        <v>295</v>
      </c>
      <c r="J52" s="19" t="s">
        <v>15</v>
      </c>
      <c r="K52" s="72">
        <v>80</v>
      </c>
      <c r="L52" s="377">
        <v>3.36</v>
      </c>
      <c r="M52" s="377">
        <v>0.48</v>
      </c>
      <c r="N52" s="377">
        <v>23.52</v>
      </c>
      <c r="O52" s="377">
        <v>141</v>
      </c>
      <c r="P52" s="377">
        <v>0</v>
      </c>
    </row>
    <row r="53" spans="1:16" ht="24" customHeight="1" x14ac:dyDescent="0.25">
      <c r="A53" s="447" t="s">
        <v>296</v>
      </c>
      <c r="B53" s="19" t="s">
        <v>7</v>
      </c>
      <c r="C53" s="15">
        <v>60</v>
      </c>
      <c r="D53" s="377">
        <v>1.84</v>
      </c>
      <c r="E53" s="377">
        <v>0.48</v>
      </c>
      <c r="F53" s="377">
        <v>13.36</v>
      </c>
      <c r="G53" s="377">
        <v>69.599999999999994</v>
      </c>
      <c r="H53" s="377">
        <v>0</v>
      </c>
      <c r="I53" s="447" t="s">
        <v>296</v>
      </c>
      <c r="J53" s="19" t="s">
        <v>7</v>
      </c>
      <c r="K53" s="15">
        <v>60</v>
      </c>
      <c r="L53" s="377">
        <v>1.84</v>
      </c>
      <c r="M53" s="377">
        <v>0.48</v>
      </c>
      <c r="N53" s="377">
        <v>13.36</v>
      </c>
      <c r="O53" s="377">
        <v>69.599999999999994</v>
      </c>
      <c r="P53" s="377">
        <v>0</v>
      </c>
    </row>
    <row r="54" spans="1:16" ht="15" customHeight="1" x14ac:dyDescent="0.25">
      <c r="A54" s="88"/>
      <c r="B54" s="386" t="s">
        <v>27</v>
      </c>
      <c r="C54" s="461"/>
      <c r="D54" s="173">
        <f>SUM(D26:D53)</f>
        <v>40.370000000000005</v>
      </c>
      <c r="E54" s="173">
        <f>SUM(E26:E53)</f>
        <v>23.31</v>
      </c>
      <c r="F54" s="174">
        <f>SUM(F26:F53)</f>
        <v>159.69999999999999</v>
      </c>
      <c r="G54" s="173">
        <f>SUM(G26:G53)</f>
        <v>769.80000000000007</v>
      </c>
      <c r="H54" s="173">
        <f>SUM(H26:H53)</f>
        <v>21.633000000000003</v>
      </c>
      <c r="I54" s="173"/>
      <c r="J54" s="173"/>
      <c r="K54" s="173"/>
      <c r="L54" s="173">
        <f>SUM(L26:L53)</f>
        <v>40.729999999999997</v>
      </c>
      <c r="M54" s="173">
        <f>SUM(M26:M53)</f>
        <v>28.85</v>
      </c>
      <c r="N54" s="173">
        <f>SUM(N26:N53)</f>
        <v>116.37</v>
      </c>
      <c r="O54" s="173">
        <f>SUM(O26:O53)</f>
        <v>964.93000000000006</v>
      </c>
      <c r="P54" s="173">
        <f>SUM(P26:P53)</f>
        <v>24.713000000000001</v>
      </c>
    </row>
    <row r="55" spans="1:16" ht="15" hidden="1" customHeight="1" x14ac:dyDescent="0.25">
      <c r="A55" s="580" t="s">
        <v>11</v>
      </c>
      <c r="B55" s="581"/>
      <c r="C55" s="44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</row>
    <row r="56" spans="1:16" ht="21.95" hidden="1" customHeight="1" x14ac:dyDescent="0.25">
      <c r="A56" s="532" t="s">
        <v>273</v>
      </c>
      <c r="B56" s="380" t="s">
        <v>274</v>
      </c>
      <c r="C56" s="381">
        <v>200</v>
      </c>
      <c r="D56" s="382">
        <v>0.5</v>
      </c>
      <c r="E56" s="382">
        <v>0.1</v>
      </c>
      <c r="F56" s="382">
        <v>10.1</v>
      </c>
      <c r="G56" s="382">
        <v>46</v>
      </c>
      <c r="H56" s="278">
        <v>2</v>
      </c>
      <c r="I56" s="90"/>
      <c r="J56" s="90"/>
      <c r="K56" s="90"/>
      <c r="L56" s="90"/>
      <c r="M56" s="90"/>
      <c r="N56" s="90"/>
      <c r="O56" s="90"/>
      <c r="P56" s="90"/>
    </row>
    <row r="57" spans="1:16" ht="15" hidden="1" customHeight="1" x14ac:dyDescent="0.25">
      <c r="A57" s="534"/>
      <c r="B57" s="273" t="s">
        <v>275</v>
      </c>
      <c r="C57" s="180">
        <v>200</v>
      </c>
      <c r="D57" s="90"/>
      <c r="E57" s="90"/>
      <c r="F57" s="90"/>
      <c r="G57" s="90"/>
      <c r="H57" s="58"/>
      <c r="I57" s="58"/>
      <c r="J57" s="58"/>
      <c r="K57" s="58"/>
      <c r="L57" s="90"/>
      <c r="M57" s="90"/>
      <c r="N57" s="90"/>
      <c r="O57" s="90"/>
      <c r="P57" s="58"/>
    </row>
    <row r="58" spans="1:16" ht="35.25" hidden="1" customHeight="1" x14ac:dyDescent="0.25">
      <c r="A58" s="582" t="s">
        <v>246</v>
      </c>
      <c r="B58" s="94" t="s">
        <v>245</v>
      </c>
      <c r="C58" s="29">
        <v>115</v>
      </c>
      <c r="D58" s="377">
        <v>7.93</v>
      </c>
      <c r="E58" s="377">
        <v>8.1300000000000008</v>
      </c>
      <c r="F58" s="377">
        <v>47.86</v>
      </c>
      <c r="G58" s="377">
        <v>230</v>
      </c>
      <c r="H58" s="377">
        <v>1</v>
      </c>
      <c r="I58" s="58"/>
      <c r="J58" s="58"/>
      <c r="K58" s="58"/>
      <c r="L58" s="90"/>
      <c r="M58" s="90"/>
      <c r="N58" s="90"/>
      <c r="O58" s="90"/>
      <c r="P58" s="58"/>
    </row>
    <row r="59" spans="1:16" ht="15" hidden="1" customHeight="1" x14ac:dyDescent="0.25">
      <c r="A59" s="583"/>
      <c r="B59" s="93" t="s">
        <v>99</v>
      </c>
      <c r="C59" s="67">
        <v>56.66</v>
      </c>
      <c r="D59" s="90"/>
      <c r="E59" s="90"/>
      <c r="F59" s="90"/>
      <c r="G59" s="90"/>
      <c r="H59" s="58"/>
      <c r="I59" s="58"/>
      <c r="J59" s="58"/>
      <c r="K59" s="58"/>
      <c r="L59" s="90"/>
      <c r="M59" s="90"/>
      <c r="N59" s="90"/>
      <c r="O59" s="90"/>
      <c r="P59" s="58"/>
    </row>
    <row r="60" spans="1:16" ht="15" hidden="1" customHeight="1" x14ac:dyDescent="0.25">
      <c r="A60" s="583"/>
      <c r="B60" s="93" t="s">
        <v>384</v>
      </c>
      <c r="C60" s="67">
        <v>2.67</v>
      </c>
      <c r="D60" s="90"/>
      <c r="E60" s="90"/>
      <c r="F60" s="90"/>
      <c r="G60" s="90"/>
      <c r="H60" s="58"/>
      <c r="I60" s="58"/>
      <c r="J60" s="58"/>
      <c r="K60" s="58"/>
      <c r="L60" s="90"/>
      <c r="M60" s="90"/>
      <c r="N60" s="90"/>
      <c r="O60" s="90"/>
      <c r="P60" s="58"/>
    </row>
    <row r="61" spans="1:16" ht="15" hidden="1" customHeight="1" x14ac:dyDescent="0.25">
      <c r="A61" s="583"/>
      <c r="B61" s="93" t="s">
        <v>97</v>
      </c>
      <c r="C61" s="67">
        <v>57</v>
      </c>
      <c r="D61" s="90"/>
      <c r="E61" s="90"/>
      <c r="F61" s="90"/>
      <c r="G61" s="90"/>
      <c r="H61" s="58"/>
      <c r="I61" s="58"/>
      <c r="J61" s="58"/>
      <c r="K61" s="58"/>
      <c r="L61" s="90"/>
      <c r="M61" s="90"/>
      <c r="N61" s="90"/>
      <c r="O61" s="90"/>
      <c r="P61" s="58"/>
    </row>
    <row r="62" spans="1:16" ht="15" hidden="1" customHeight="1" x14ac:dyDescent="0.25">
      <c r="A62" s="583"/>
      <c r="B62" s="93" t="s">
        <v>268</v>
      </c>
      <c r="C62" s="508">
        <v>1.67</v>
      </c>
      <c r="D62" s="90"/>
      <c r="E62" s="90"/>
      <c r="F62" s="90"/>
      <c r="G62" s="90"/>
      <c r="H62" s="58"/>
      <c r="I62" s="58"/>
      <c r="J62" s="58"/>
      <c r="K62" s="58"/>
      <c r="L62" s="90"/>
      <c r="M62" s="90"/>
      <c r="N62" s="90"/>
      <c r="O62" s="90"/>
      <c r="P62" s="58"/>
    </row>
    <row r="63" spans="1:16" ht="15" hidden="1" customHeight="1" x14ac:dyDescent="0.25">
      <c r="A63" s="583"/>
      <c r="B63" s="93" t="s">
        <v>151</v>
      </c>
      <c r="C63" s="67">
        <v>2</v>
      </c>
      <c r="D63" s="90"/>
      <c r="E63" s="90"/>
      <c r="F63" s="90"/>
      <c r="G63" s="90"/>
      <c r="H63" s="58"/>
      <c r="I63" s="58"/>
      <c r="J63" s="58"/>
      <c r="K63" s="58"/>
      <c r="L63" s="90"/>
      <c r="M63" s="90"/>
      <c r="N63" s="90"/>
      <c r="O63" s="90"/>
      <c r="P63" s="58"/>
    </row>
    <row r="64" spans="1:16" ht="15" hidden="1" customHeight="1" x14ac:dyDescent="0.25">
      <c r="A64" s="583"/>
      <c r="B64" s="93" t="s">
        <v>94</v>
      </c>
      <c r="C64" s="67">
        <v>6</v>
      </c>
      <c r="D64" s="90"/>
      <c r="E64" s="90"/>
      <c r="F64" s="90"/>
      <c r="G64" s="90"/>
      <c r="H64" s="58"/>
      <c r="I64" s="58"/>
      <c r="J64" s="58"/>
      <c r="K64" s="58"/>
      <c r="L64" s="90"/>
      <c r="M64" s="90"/>
      <c r="N64" s="90"/>
      <c r="O64" s="90"/>
      <c r="P64" s="58"/>
    </row>
    <row r="65" spans="1:17" ht="15" hidden="1" customHeight="1" x14ac:dyDescent="0.25">
      <c r="A65" s="584"/>
      <c r="B65" s="93" t="s">
        <v>181</v>
      </c>
      <c r="C65" s="67">
        <v>15.2</v>
      </c>
      <c r="D65" s="90"/>
      <c r="E65" s="90"/>
      <c r="F65" s="90"/>
      <c r="G65" s="90"/>
      <c r="H65" s="58"/>
      <c r="I65" s="58"/>
      <c r="J65" s="58"/>
      <c r="K65" s="58"/>
      <c r="L65" s="90"/>
      <c r="M65" s="90"/>
      <c r="N65" s="90"/>
      <c r="O65" s="90"/>
      <c r="P65" s="58"/>
    </row>
    <row r="66" spans="1:17" ht="14.25" hidden="1" customHeight="1" x14ac:dyDescent="0.25">
      <c r="A66" s="88"/>
      <c r="B66" s="386" t="s">
        <v>27</v>
      </c>
      <c r="C66" s="469"/>
      <c r="D66" s="173">
        <f>SUM(D56:D65)</f>
        <v>8.43</v>
      </c>
      <c r="E66" s="173">
        <f>SUM(E56:E65)</f>
        <v>8.23</v>
      </c>
      <c r="F66" s="173">
        <f>SUM(F56:F65)</f>
        <v>57.96</v>
      </c>
      <c r="G66" s="173">
        <f>SUM(G56:G65)</f>
        <v>276</v>
      </c>
      <c r="H66" s="173">
        <f>SUM(H56:H65)</f>
        <v>3</v>
      </c>
      <c r="I66" s="173"/>
      <c r="J66" s="173"/>
      <c r="K66" s="173"/>
      <c r="L66" s="173">
        <f>SUM(L56:L65)</f>
        <v>0</v>
      </c>
      <c r="M66" s="173">
        <f>SUM(M56:M65)</f>
        <v>0</v>
      </c>
      <c r="N66" s="173">
        <f>SUM(N56:N65)</f>
        <v>0</v>
      </c>
      <c r="O66" s="470"/>
      <c r="P66" s="173">
        <f>SUM(P56:P65)</f>
        <v>0</v>
      </c>
    </row>
    <row r="67" spans="1:17" ht="9.75" customHeight="1" x14ac:dyDescent="0.25">
      <c r="A67" s="585"/>
      <c r="B67" s="586"/>
      <c r="C67" s="44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</row>
    <row r="68" spans="1:17" ht="15.75" x14ac:dyDescent="0.25">
      <c r="A68" s="264"/>
      <c r="B68" s="400" t="s">
        <v>54</v>
      </c>
      <c r="C68" s="468"/>
      <c r="D68" s="362">
        <f>D66+D54+D24</f>
        <v>73.080000000000013</v>
      </c>
      <c r="E68" s="362">
        <f>E66+E54+E24</f>
        <v>50.06</v>
      </c>
      <c r="F68" s="362">
        <f>F66+F54+F24</f>
        <v>285.22000000000003</v>
      </c>
      <c r="G68" s="362">
        <f>G66+G54+G24</f>
        <v>1601.4900000000002</v>
      </c>
      <c r="H68" s="362">
        <f>H66+H54+H24</f>
        <v>80.813000000000002</v>
      </c>
      <c r="I68" s="362"/>
      <c r="J68" s="400" t="s">
        <v>54</v>
      </c>
      <c r="K68" s="362"/>
      <c r="L68" s="362">
        <f>L66+L54+L24</f>
        <v>62.839999999999996</v>
      </c>
      <c r="M68" s="362">
        <f>M66+M54+M24</f>
        <v>57.63000000000001</v>
      </c>
      <c r="N68" s="362">
        <f>N66+N54+N24</f>
        <v>191.56</v>
      </c>
      <c r="O68" s="362">
        <f>O66+O54+O24</f>
        <v>1638.5300000000002</v>
      </c>
      <c r="P68" s="362">
        <f>P66+P54+P24</f>
        <v>105.31299999999999</v>
      </c>
    </row>
    <row r="69" spans="1:17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</row>
    <row r="70" spans="1:17" x14ac:dyDescent="0.25">
      <c r="A70" s="579" t="s">
        <v>232</v>
      </c>
      <c r="B70" s="579"/>
      <c r="C70" s="579"/>
      <c r="D70" s="579"/>
      <c r="E70" s="579"/>
      <c r="F70" s="579"/>
      <c r="G70" s="579"/>
      <c r="H70" s="579"/>
      <c r="I70" s="579" t="s">
        <v>232</v>
      </c>
      <c r="J70" s="579"/>
      <c r="K70" s="579"/>
      <c r="L70" s="579"/>
      <c r="M70" s="579"/>
      <c r="N70" s="579"/>
      <c r="O70" s="579"/>
      <c r="P70" s="579"/>
      <c r="Q70" s="354"/>
    </row>
    <row r="71" spans="1:17" x14ac:dyDescent="0.25">
      <c r="A71" s="579"/>
      <c r="B71" s="579"/>
      <c r="C71" s="579"/>
      <c r="D71" s="579"/>
      <c r="E71" s="579"/>
      <c r="F71" s="579"/>
      <c r="G71" s="579"/>
      <c r="H71" s="579"/>
      <c r="I71" s="579"/>
      <c r="J71" s="579"/>
      <c r="K71" s="579"/>
      <c r="L71" s="579"/>
      <c r="M71" s="579"/>
      <c r="N71" s="579"/>
      <c r="O71" s="579"/>
      <c r="P71" s="579"/>
    </row>
    <row r="72" spans="1:17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</row>
    <row r="73" spans="1:17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</row>
    <row r="74" spans="1:17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7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</row>
    <row r="76" spans="1:17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</row>
    <row r="77" spans="1:17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</row>
    <row r="78" spans="1:17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</row>
    <row r="79" spans="1:17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</row>
    <row r="80" spans="1:17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</row>
    <row r="81" spans="1:16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</row>
    <row r="82" spans="1:16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</row>
    <row r="83" spans="1:16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</row>
    <row r="84" spans="1:16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</row>
    <row r="86" spans="1:16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</row>
    <row r="88" spans="1:16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</row>
    <row r="89" spans="1:16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</row>
    <row r="90" spans="1:16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</row>
    <row r="91" spans="1:16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</row>
    <row r="92" spans="1:16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</row>
    <row r="93" spans="1:16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</row>
    <row r="94" spans="1:16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</row>
    <row r="95" spans="1:16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</row>
    <row r="96" spans="1:16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</row>
    <row r="97" spans="1:16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</row>
    <row r="98" spans="1:16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</row>
    <row r="99" spans="1:16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</row>
    <row r="100" spans="1:16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</row>
    <row r="101" spans="1:16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</row>
    <row r="102" spans="1:16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</row>
    <row r="103" spans="1:16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</row>
    <row r="104" spans="1:16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</row>
    <row r="105" spans="1:16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</row>
    <row r="106" spans="1:16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</row>
    <row r="107" spans="1:16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</row>
    <row r="108" spans="1:16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</row>
    <row r="109" spans="1:16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</row>
    <row r="110" spans="1:16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</row>
    <row r="111" spans="1:16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</row>
    <row r="112" spans="1:16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</row>
    <row r="113" spans="1:16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</row>
    <row r="114" spans="1:16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</row>
    <row r="115" spans="1:16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</row>
    <row r="116" spans="1:16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</row>
    <row r="117" spans="1:16" x14ac:dyDescent="0.2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</row>
    <row r="118" spans="1:16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</row>
    <row r="119" spans="1:16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</row>
    <row r="120" spans="1:16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</row>
    <row r="121" spans="1:16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</row>
    <row r="122" spans="1:16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</row>
    <row r="123" spans="1:16" x14ac:dyDescent="0.2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</row>
    <row r="124" spans="1:16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</row>
    <row r="125" spans="1:16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</row>
    <row r="126" spans="1:16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</row>
    <row r="127" spans="1:16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</row>
    <row r="128" spans="1:16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</row>
    <row r="129" spans="1:16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</row>
    <row r="130" spans="1:16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</row>
    <row r="131" spans="1:16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</row>
    <row r="132" spans="1:16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</row>
    <row r="133" spans="1:16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</row>
    <row r="134" spans="1:16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</row>
    <row r="135" spans="1:16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</row>
    <row r="136" spans="1:16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</row>
    <row r="137" spans="1:16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</row>
    <row r="138" spans="1:16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</row>
    <row r="139" spans="1:16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</row>
    <row r="140" spans="1:16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</row>
    <row r="141" spans="1:16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</row>
    <row r="142" spans="1:16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</row>
    <row r="143" spans="1:16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</row>
    <row r="144" spans="1:16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</row>
    <row r="145" spans="1:16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</row>
    <row r="146" spans="1:16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</row>
    <row r="147" spans="1:16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</row>
    <row r="148" spans="1:16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</row>
    <row r="149" spans="1:16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</row>
    <row r="150" spans="1:16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</row>
    <row r="151" spans="1:16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</row>
    <row r="152" spans="1:16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</row>
    <row r="153" spans="1:16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</row>
    <row r="154" spans="1:16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</row>
    <row r="155" spans="1:16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</row>
    <row r="156" spans="1:16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</row>
    <row r="157" spans="1:16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</row>
    <row r="158" spans="1:16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</row>
    <row r="159" spans="1:16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</row>
    <row r="160" spans="1:16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</row>
    <row r="161" spans="1:16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</row>
    <row r="162" spans="1:16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</row>
    <row r="163" spans="1:16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</row>
    <row r="164" spans="1:16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</row>
    <row r="165" spans="1:16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</row>
    <row r="166" spans="1:16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</row>
    <row r="167" spans="1:16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</row>
    <row r="168" spans="1:16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</row>
    <row r="169" spans="1:16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</row>
    <row r="170" spans="1:16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</row>
    <row r="171" spans="1:16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</row>
    <row r="172" spans="1:16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</row>
    <row r="173" spans="1:16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</row>
    <row r="174" spans="1:16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</row>
    <row r="175" spans="1:16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</row>
    <row r="176" spans="1:16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</row>
    <row r="177" spans="1:16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</row>
    <row r="178" spans="1:16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</row>
    <row r="179" spans="1:16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</row>
    <row r="180" spans="1:16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</row>
    <row r="181" spans="1:16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</row>
    <row r="182" spans="1:16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</row>
    <row r="183" spans="1:16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</row>
    <row r="184" spans="1:16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</row>
    <row r="185" spans="1:16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</row>
    <row r="186" spans="1:16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</row>
    <row r="187" spans="1:16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</row>
    <row r="188" spans="1:16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</row>
    <row r="189" spans="1:16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</row>
    <row r="190" spans="1:16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</row>
    <row r="191" spans="1:16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</row>
    <row r="192" spans="1:16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</row>
    <row r="193" spans="1:16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</row>
    <row r="194" spans="1:16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</row>
    <row r="195" spans="1:16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</row>
    <row r="196" spans="1:16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</row>
    <row r="197" spans="1:16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</row>
    <row r="198" spans="1:16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</row>
    <row r="199" spans="1:16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</row>
    <row r="200" spans="1:16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</row>
    <row r="201" spans="1:16" x14ac:dyDescent="0.25"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</row>
  </sheetData>
  <mergeCells count="35">
    <mergeCell ref="D1:H1"/>
    <mergeCell ref="L1:P1"/>
    <mergeCell ref="A2:A3"/>
    <mergeCell ref="I2:I3"/>
    <mergeCell ref="A4:B4"/>
    <mergeCell ref="I4:J4"/>
    <mergeCell ref="J25:K25"/>
    <mergeCell ref="A26:A32"/>
    <mergeCell ref="I26:I32"/>
    <mergeCell ref="A39:A44"/>
    <mergeCell ref="I39:I44"/>
    <mergeCell ref="A33:A38"/>
    <mergeCell ref="I33:I38"/>
    <mergeCell ref="A25:B25"/>
    <mergeCell ref="A45:A47"/>
    <mergeCell ref="I45:I47"/>
    <mergeCell ref="A48:A51"/>
    <mergeCell ref="I48:I51"/>
    <mergeCell ref="A71:P71"/>
    <mergeCell ref="A55:B55"/>
    <mergeCell ref="A56:A57"/>
    <mergeCell ref="A58:A65"/>
    <mergeCell ref="A67:B67"/>
    <mergeCell ref="A70:H70"/>
    <mergeCell ref="I70:P70"/>
    <mergeCell ref="A14:A16"/>
    <mergeCell ref="A22:A23"/>
    <mergeCell ref="A17:A20"/>
    <mergeCell ref="I6:I7"/>
    <mergeCell ref="I8:I9"/>
    <mergeCell ref="I11:I15"/>
    <mergeCell ref="I16:I19"/>
    <mergeCell ref="I21:I22"/>
    <mergeCell ref="A6:A7"/>
    <mergeCell ref="A8:A13"/>
  </mergeCells>
  <pageMargins left="0.39370078740157483" right="0" top="0.39370078740157483" bottom="0" header="0" footer="0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zoomScale="90" zoomScaleNormal="90" workbookViewId="0">
      <selection activeCell="B44" sqref="A44:XFD45"/>
    </sheetView>
  </sheetViews>
  <sheetFormatPr defaultRowHeight="15" x14ac:dyDescent="0.25"/>
  <cols>
    <col min="1" max="1" width="11.7109375" customWidth="1"/>
    <col min="2" max="2" width="27.7109375" customWidth="1"/>
    <col min="3" max="3" width="7.85546875" customWidth="1"/>
    <col min="4" max="4" width="13.85546875" hidden="1" customWidth="1"/>
    <col min="5" max="5" width="6.7109375" customWidth="1"/>
    <col min="6" max="6" width="6.85546875" customWidth="1"/>
    <col min="7" max="7" width="8" customWidth="1"/>
    <col min="8" max="8" width="9.7109375" customWidth="1"/>
    <col min="9" max="9" width="6.42578125" customWidth="1"/>
    <col min="10" max="11" width="6.5703125" hidden="1" customWidth="1"/>
    <col min="12" max="12" width="8" hidden="1" customWidth="1"/>
    <col min="13" max="13" width="9.7109375" hidden="1" customWidth="1"/>
    <col min="14" max="14" width="6.85546875" hidden="1" customWidth="1"/>
  </cols>
  <sheetData>
    <row r="1" spans="1:14" ht="36" customHeight="1" x14ac:dyDescent="0.25">
      <c r="A1" s="175" t="s">
        <v>0</v>
      </c>
      <c r="B1" s="34"/>
      <c r="C1" s="307" t="s">
        <v>106</v>
      </c>
      <c r="D1" s="130" t="s">
        <v>106</v>
      </c>
      <c r="E1" s="544" t="s">
        <v>106</v>
      </c>
      <c r="F1" s="545"/>
      <c r="G1" s="545"/>
      <c r="H1" s="545"/>
      <c r="I1" s="546"/>
      <c r="J1" s="539" t="s">
        <v>105</v>
      </c>
      <c r="K1" s="539"/>
      <c r="L1" s="539"/>
      <c r="M1" s="539"/>
      <c r="N1" s="539"/>
    </row>
    <row r="2" spans="1:14" ht="36" customHeight="1" x14ac:dyDescent="0.25">
      <c r="A2" s="540" t="s">
        <v>26</v>
      </c>
      <c r="B2" s="132" t="s">
        <v>1</v>
      </c>
      <c r="C2" s="8" t="s">
        <v>28</v>
      </c>
      <c r="D2" s="8" t="s">
        <v>28</v>
      </c>
      <c r="E2" s="133" t="s">
        <v>34</v>
      </c>
      <c r="F2" s="133" t="s">
        <v>35</v>
      </c>
      <c r="G2" s="133" t="s">
        <v>31</v>
      </c>
      <c r="H2" s="133" t="s">
        <v>32</v>
      </c>
      <c r="I2" s="134" t="s">
        <v>38</v>
      </c>
      <c r="J2" s="133" t="s">
        <v>34</v>
      </c>
      <c r="K2" s="133" t="s">
        <v>39</v>
      </c>
      <c r="L2" s="133" t="s">
        <v>31</v>
      </c>
      <c r="M2" s="133" t="s">
        <v>32</v>
      </c>
      <c r="N2" s="134" t="s">
        <v>38</v>
      </c>
    </row>
    <row r="3" spans="1:14" ht="13.5" customHeight="1" x14ac:dyDescent="0.25">
      <c r="A3" s="540"/>
      <c r="B3" s="39" t="s">
        <v>60</v>
      </c>
      <c r="C3" s="136"/>
      <c r="D3" s="34"/>
      <c r="E3" s="2"/>
      <c r="F3" s="2"/>
      <c r="G3" s="2"/>
      <c r="H3" s="2"/>
      <c r="I3" s="40"/>
      <c r="J3" s="2"/>
      <c r="K3" s="2"/>
      <c r="L3" s="2"/>
      <c r="M3" s="2"/>
      <c r="N3" s="40"/>
    </row>
    <row r="4" spans="1:14" x14ac:dyDescent="0.25">
      <c r="A4" s="589" t="s">
        <v>3</v>
      </c>
      <c r="B4" s="591"/>
      <c r="C4" s="202"/>
      <c r="D4" s="187"/>
      <c r="E4" s="188"/>
      <c r="F4" s="188"/>
      <c r="G4" s="188"/>
      <c r="H4" s="189"/>
      <c r="I4" s="188"/>
      <c r="J4" s="188"/>
      <c r="K4" s="188"/>
      <c r="L4" s="188"/>
      <c r="M4" s="189"/>
      <c r="N4" s="188"/>
    </row>
    <row r="5" spans="1:14" ht="21.95" customHeight="1" thickBot="1" x14ac:dyDescent="0.3">
      <c r="A5" s="530" t="s">
        <v>135</v>
      </c>
      <c r="B5" s="282" t="s">
        <v>136</v>
      </c>
      <c r="C5" s="29">
        <v>30</v>
      </c>
      <c r="D5" s="29" t="s">
        <v>104</v>
      </c>
      <c r="E5" s="388">
        <v>7.61</v>
      </c>
      <c r="F5" s="388">
        <v>7.8</v>
      </c>
      <c r="G5" s="388">
        <v>0</v>
      </c>
      <c r="H5" s="388">
        <v>102</v>
      </c>
      <c r="I5" s="389">
        <v>0.2</v>
      </c>
      <c r="J5" s="58"/>
      <c r="K5" s="58"/>
      <c r="L5" s="58"/>
      <c r="M5" s="58"/>
      <c r="N5" s="90"/>
    </row>
    <row r="6" spans="1:14" ht="15" hidden="1" customHeight="1" thickBot="1" x14ac:dyDescent="0.3">
      <c r="A6" s="535"/>
      <c r="B6" s="384" t="s">
        <v>123</v>
      </c>
      <c r="C6" s="508">
        <v>30</v>
      </c>
      <c r="D6" s="508">
        <v>36</v>
      </c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24" customHeight="1" x14ac:dyDescent="0.25">
      <c r="A7" s="564" t="s">
        <v>308</v>
      </c>
      <c r="B7" s="94" t="s">
        <v>337</v>
      </c>
      <c r="C7" s="20">
        <v>195</v>
      </c>
      <c r="D7" s="73">
        <v>250</v>
      </c>
      <c r="E7" s="377">
        <v>16.8</v>
      </c>
      <c r="F7" s="377">
        <v>26.1</v>
      </c>
      <c r="G7" s="377">
        <v>4.5</v>
      </c>
      <c r="H7" s="377">
        <v>318</v>
      </c>
      <c r="I7" s="377">
        <v>0.6</v>
      </c>
      <c r="J7" s="183"/>
      <c r="K7" s="183"/>
      <c r="L7" s="183"/>
      <c r="M7" s="184"/>
      <c r="N7" s="183"/>
    </row>
    <row r="8" spans="1:14" ht="15" hidden="1" customHeight="1" x14ac:dyDescent="0.25">
      <c r="A8" s="531"/>
      <c r="B8" s="93" t="s">
        <v>304</v>
      </c>
      <c r="C8" s="23">
        <v>120</v>
      </c>
      <c r="D8" s="263">
        <v>40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</row>
    <row r="9" spans="1:14" ht="15" hidden="1" customHeight="1" x14ac:dyDescent="0.25">
      <c r="A9" s="531"/>
      <c r="B9" s="93" t="s">
        <v>310</v>
      </c>
      <c r="C9" s="23">
        <v>75</v>
      </c>
      <c r="D9" s="75">
        <v>100</v>
      </c>
      <c r="E9" s="204"/>
      <c r="F9" s="204"/>
      <c r="G9" s="204"/>
      <c r="H9" s="204"/>
      <c r="I9" s="204"/>
      <c r="J9" s="204"/>
      <c r="K9" s="204"/>
      <c r="L9" s="204"/>
      <c r="M9" s="204"/>
      <c r="N9" s="204"/>
    </row>
    <row r="10" spans="1:14" ht="15" hidden="1" customHeight="1" x14ac:dyDescent="0.25">
      <c r="A10" s="531"/>
      <c r="B10" s="93" t="s">
        <v>129</v>
      </c>
      <c r="C10" s="23">
        <v>12.5</v>
      </c>
      <c r="D10" s="75">
        <v>5</v>
      </c>
      <c r="E10" s="204"/>
      <c r="F10" s="204"/>
      <c r="G10" s="204"/>
      <c r="H10" s="204"/>
      <c r="I10" s="204"/>
      <c r="J10" s="204"/>
      <c r="K10" s="204"/>
      <c r="L10" s="204"/>
      <c r="M10" s="204"/>
      <c r="N10" s="204"/>
    </row>
    <row r="11" spans="1:14" ht="24" customHeight="1" x14ac:dyDescent="0.25">
      <c r="A11" s="530" t="s">
        <v>404</v>
      </c>
      <c r="B11" s="271" t="s">
        <v>405</v>
      </c>
      <c r="C11" s="20">
        <v>200</v>
      </c>
      <c r="D11" s="77">
        <v>200</v>
      </c>
      <c r="E11" s="117">
        <v>0.3</v>
      </c>
      <c r="F11" s="117">
        <v>0</v>
      </c>
      <c r="G11" s="117">
        <v>6.7</v>
      </c>
      <c r="H11" s="117">
        <v>27.6</v>
      </c>
      <c r="I11" s="117">
        <v>0.7</v>
      </c>
      <c r="J11" s="58"/>
      <c r="K11" s="58"/>
      <c r="L11" s="58"/>
      <c r="M11" s="58"/>
      <c r="N11" s="58"/>
    </row>
    <row r="12" spans="1:14" ht="15" hidden="1" customHeight="1" x14ac:dyDescent="0.25">
      <c r="A12" s="531"/>
      <c r="B12" s="201" t="s">
        <v>81</v>
      </c>
      <c r="C12" s="23">
        <v>1</v>
      </c>
      <c r="D12" s="262">
        <v>2</v>
      </c>
      <c r="E12" s="90"/>
      <c r="F12" s="90"/>
      <c r="G12" s="90"/>
      <c r="H12" s="90"/>
      <c r="I12" s="58"/>
      <c r="J12" s="58"/>
      <c r="K12" s="58"/>
      <c r="L12" s="58"/>
      <c r="M12" s="58"/>
      <c r="N12" s="58"/>
    </row>
    <row r="13" spans="1:14" ht="15" hidden="1" customHeight="1" x14ac:dyDescent="0.25">
      <c r="A13" s="531"/>
      <c r="B13" s="93" t="s">
        <v>151</v>
      </c>
      <c r="C13" s="23">
        <v>10</v>
      </c>
      <c r="D13" s="505"/>
      <c r="E13" s="90"/>
      <c r="F13" s="90"/>
      <c r="G13" s="90"/>
      <c r="H13" s="90"/>
      <c r="I13" s="58"/>
      <c r="J13" s="58"/>
      <c r="K13" s="58"/>
      <c r="L13" s="58"/>
      <c r="M13" s="58"/>
      <c r="N13" s="58"/>
    </row>
    <row r="14" spans="1:14" ht="15" hidden="1" customHeight="1" x14ac:dyDescent="0.25">
      <c r="A14" s="535"/>
      <c r="B14" s="201" t="s">
        <v>278</v>
      </c>
      <c r="C14" s="23">
        <v>7</v>
      </c>
      <c r="D14" s="262">
        <v>10</v>
      </c>
      <c r="E14" s="90"/>
      <c r="F14" s="90"/>
      <c r="G14" s="90"/>
      <c r="H14" s="90"/>
      <c r="I14" s="58"/>
      <c r="J14" s="58"/>
      <c r="K14" s="58"/>
      <c r="L14" s="58"/>
      <c r="M14" s="58"/>
      <c r="N14" s="58"/>
    </row>
    <row r="15" spans="1:14" ht="24" customHeight="1" x14ac:dyDescent="0.25">
      <c r="A15" s="447" t="s">
        <v>295</v>
      </c>
      <c r="B15" s="19" t="s">
        <v>15</v>
      </c>
      <c r="C15" s="15">
        <v>40</v>
      </c>
      <c r="D15" s="20">
        <v>20</v>
      </c>
      <c r="E15" s="377">
        <f>5.6*D15/100</f>
        <v>1.1200000000000001</v>
      </c>
      <c r="F15" s="377">
        <f>0.8*D15/100</f>
        <v>0.16</v>
      </c>
      <c r="G15" s="377">
        <f>39.2*D15/100</f>
        <v>7.84</v>
      </c>
      <c r="H15" s="377">
        <v>94</v>
      </c>
      <c r="I15" s="377">
        <v>0</v>
      </c>
      <c r="J15" s="158"/>
      <c r="K15" s="158"/>
      <c r="L15" s="158"/>
      <c r="M15" s="158"/>
      <c r="N15" s="158"/>
    </row>
    <row r="16" spans="1:14" ht="24" customHeight="1" x14ac:dyDescent="0.25">
      <c r="A16" s="447" t="s">
        <v>296</v>
      </c>
      <c r="B16" s="19" t="s">
        <v>7</v>
      </c>
      <c r="C16" s="15">
        <v>20</v>
      </c>
      <c r="D16" s="20">
        <v>20</v>
      </c>
      <c r="E16" s="377">
        <f>4.6*D16/100</f>
        <v>0.92</v>
      </c>
      <c r="F16" s="377">
        <f>1.2*D16/100</f>
        <v>0.24</v>
      </c>
      <c r="G16" s="377">
        <f>33.4*D16/100</f>
        <v>6.68</v>
      </c>
      <c r="H16" s="377">
        <f>174*D16/100</f>
        <v>34.799999999999997</v>
      </c>
      <c r="I16" s="377">
        <v>0</v>
      </c>
      <c r="J16" s="158"/>
      <c r="K16" s="158"/>
      <c r="L16" s="158"/>
      <c r="M16" s="158"/>
      <c r="N16" s="158"/>
    </row>
    <row r="17" spans="1:14" ht="15.75" x14ac:dyDescent="0.25">
      <c r="A17" s="80"/>
      <c r="B17" s="386" t="s">
        <v>27</v>
      </c>
      <c r="C17" s="387"/>
      <c r="D17" s="362"/>
      <c r="E17" s="363">
        <f t="shared" ref="E17:N17" si="0">SUM(E5:E16)</f>
        <v>26.750000000000004</v>
      </c>
      <c r="F17" s="363">
        <f t="shared" si="0"/>
        <v>34.299999999999997</v>
      </c>
      <c r="G17" s="363">
        <f t="shared" si="0"/>
        <v>25.72</v>
      </c>
      <c r="H17" s="364">
        <f t="shared" si="0"/>
        <v>576.4</v>
      </c>
      <c r="I17" s="363">
        <f t="shared" si="0"/>
        <v>1.5</v>
      </c>
      <c r="J17" s="103">
        <f t="shared" si="0"/>
        <v>0</v>
      </c>
      <c r="K17" s="103">
        <f t="shared" si="0"/>
        <v>0</v>
      </c>
      <c r="L17" s="103">
        <f t="shared" si="0"/>
        <v>0</v>
      </c>
      <c r="M17" s="110">
        <f t="shared" si="0"/>
        <v>0</v>
      </c>
      <c r="N17" s="103">
        <f t="shared" si="0"/>
        <v>0</v>
      </c>
    </row>
    <row r="18" spans="1:14" ht="16.5" x14ac:dyDescent="0.25">
      <c r="A18" s="587" t="s">
        <v>23</v>
      </c>
      <c r="B18" s="592"/>
      <c r="C18" s="206"/>
      <c r="D18" s="207"/>
      <c r="E18" s="208"/>
      <c r="F18" s="208"/>
      <c r="G18" s="208"/>
      <c r="H18" s="209"/>
      <c r="I18" s="208" t="s">
        <v>10</v>
      </c>
      <c r="J18" s="208"/>
      <c r="K18" s="208"/>
      <c r="L18" s="208"/>
      <c r="M18" s="209"/>
      <c r="N18" s="208" t="s">
        <v>10</v>
      </c>
    </row>
    <row r="19" spans="1:14" ht="21.95" customHeight="1" x14ac:dyDescent="0.25">
      <c r="A19" s="530" t="s">
        <v>330</v>
      </c>
      <c r="B19" s="19" t="s">
        <v>217</v>
      </c>
      <c r="C19" s="20">
        <v>100</v>
      </c>
      <c r="D19" s="20"/>
      <c r="E19" s="117">
        <v>1</v>
      </c>
      <c r="F19" s="117">
        <v>10.199999999999999</v>
      </c>
      <c r="G19" s="117">
        <v>3.5</v>
      </c>
      <c r="H19" s="117">
        <v>110</v>
      </c>
      <c r="I19" s="117">
        <v>16.5</v>
      </c>
      <c r="J19" s="58"/>
      <c r="K19" s="58"/>
      <c r="L19" s="58"/>
      <c r="M19" s="58"/>
      <c r="N19" s="58"/>
    </row>
    <row r="20" spans="1:14" ht="15" hidden="1" customHeight="1" x14ac:dyDescent="0.25">
      <c r="A20" s="531"/>
      <c r="B20" s="22" t="s">
        <v>130</v>
      </c>
      <c r="C20" s="50">
        <v>91</v>
      </c>
      <c r="D20" s="50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1:14" ht="15" hidden="1" customHeight="1" x14ac:dyDescent="0.25">
      <c r="A21" s="531"/>
      <c r="B21" s="22" t="s">
        <v>94</v>
      </c>
      <c r="C21" s="50">
        <v>10</v>
      </c>
      <c r="D21" s="50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4" ht="21.95" customHeight="1" x14ac:dyDescent="0.25">
      <c r="A22" s="530" t="s">
        <v>331</v>
      </c>
      <c r="B22" s="19" t="s">
        <v>332</v>
      </c>
      <c r="C22" s="15">
        <v>250</v>
      </c>
      <c r="D22" s="20"/>
      <c r="E22" s="405">
        <v>7.88</v>
      </c>
      <c r="F22" s="405">
        <v>3.86</v>
      </c>
      <c r="G22" s="405">
        <v>12.12</v>
      </c>
      <c r="H22" s="377">
        <v>114.8</v>
      </c>
      <c r="I22" s="377">
        <v>9.6999999999999993</v>
      </c>
      <c r="J22" s="90"/>
      <c r="K22" s="90"/>
      <c r="L22" s="90"/>
      <c r="M22" s="143"/>
      <c r="N22" s="58"/>
    </row>
    <row r="23" spans="1:14" ht="15" hidden="1" customHeight="1" x14ac:dyDescent="0.25">
      <c r="A23" s="531"/>
      <c r="B23" s="22" t="s">
        <v>333</v>
      </c>
      <c r="C23" s="58">
        <v>53.75</v>
      </c>
      <c r="D23" s="27"/>
      <c r="E23" s="58"/>
      <c r="F23" s="58"/>
      <c r="G23" s="58"/>
      <c r="H23" s="178"/>
      <c r="I23" s="58"/>
      <c r="J23" s="58"/>
      <c r="K23" s="58"/>
      <c r="L23" s="58"/>
      <c r="M23" s="178"/>
      <c r="N23" s="58"/>
    </row>
    <row r="24" spans="1:14" ht="15" hidden="1" customHeight="1" x14ac:dyDescent="0.25">
      <c r="A24" s="531"/>
      <c r="B24" s="28" t="s">
        <v>110</v>
      </c>
      <c r="C24" s="23">
        <v>112.5</v>
      </c>
      <c r="D24" s="27"/>
      <c r="E24" s="58"/>
      <c r="F24" s="58"/>
      <c r="G24" s="58"/>
      <c r="H24" s="178"/>
      <c r="I24" s="58"/>
      <c r="J24" s="58"/>
      <c r="K24" s="58"/>
      <c r="L24" s="58"/>
      <c r="M24" s="178"/>
      <c r="N24" s="58"/>
    </row>
    <row r="25" spans="1:14" ht="15" hidden="1" customHeight="1" x14ac:dyDescent="0.25">
      <c r="A25" s="531"/>
      <c r="B25" s="28" t="s">
        <v>95</v>
      </c>
      <c r="C25" s="23">
        <v>10</v>
      </c>
      <c r="D25" s="23"/>
      <c r="E25" s="59"/>
      <c r="F25" s="59"/>
      <c r="G25" s="59"/>
      <c r="H25" s="178"/>
      <c r="I25" s="58"/>
      <c r="J25" s="59"/>
      <c r="K25" s="59"/>
      <c r="L25" s="59"/>
      <c r="M25" s="178"/>
      <c r="N25" s="58"/>
    </row>
    <row r="26" spans="1:14" ht="15" hidden="1" customHeight="1" x14ac:dyDescent="0.25">
      <c r="A26" s="531"/>
      <c r="B26" s="22" t="s">
        <v>96</v>
      </c>
      <c r="C26" s="23">
        <v>10</v>
      </c>
      <c r="D26" s="23"/>
      <c r="E26" s="59"/>
      <c r="F26" s="59"/>
      <c r="G26" s="59"/>
      <c r="H26" s="178"/>
      <c r="I26" s="58"/>
      <c r="J26" s="59"/>
      <c r="K26" s="59"/>
      <c r="L26" s="59"/>
      <c r="M26" s="178"/>
      <c r="N26" s="58"/>
    </row>
    <row r="27" spans="1:14" ht="15" hidden="1" customHeight="1" x14ac:dyDescent="0.25">
      <c r="A27" s="531"/>
      <c r="B27" s="22" t="s">
        <v>98</v>
      </c>
      <c r="C27" s="23">
        <v>5</v>
      </c>
      <c r="D27" s="23"/>
      <c r="E27" s="59"/>
      <c r="F27" s="59"/>
      <c r="G27" s="59"/>
      <c r="H27" s="178"/>
      <c r="I27" s="58"/>
      <c r="J27" s="59"/>
      <c r="K27" s="59"/>
      <c r="L27" s="59"/>
      <c r="M27" s="178"/>
      <c r="N27" s="58"/>
    </row>
    <row r="28" spans="1:14" ht="24" customHeight="1" x14ac:dyDescent="0.25">
      <c r="A28" s="530" t="s">
        <v>406</v>
      </c>
      <c r="B28" s="19" t="s">
        <v>407</v>
      </c>
      <c r="C28" s="15">
        <v>150</v>
      </c>
      <c r="D28" s="377">
        <v>15</v>
      </c>
      <c r="E28" s="377">
        <v>10.7</v>
      </c>
      <c r="F28" s="377">
        <v>9.2799999999999994</v>
      </c>
      <c r="G28" s="377">
        <v>188</v>
      </c>
      <c r="H28" s="377">
        <v>0.85</v>
      </c>
      <c r="I28" s="377">
        <v>14.4</v>
      </c>
      <c r="J28" s="21"/>
      <c r="K28" s="21"/>
      <c r="L28" s="21"/>
      <c r="M28" s="21"/>
      <c r="N28" s="21"/>
    </row>
    <row r="29" spans="1:14" hidden="1" x14ac:dyDescent="0.25">
      <c r="A29" s="531"/>
      <c r="B29" s="22" t="s">
        <v>408</v>
      </c>
      <c r="C29" s="91">
        <v>74.28</v>
      </c>
      <c r="D29" s="58"/>
      <c r="E29" s="58"/>
      <c r="F29" s="58"/>
      <c r="G29" s="58"/>
      <c r="H29" s="58"/>
      <c r="I29" s="201"/>
      <c r="J29" s="201"/>
      <c r="K29" s="201"/>
      <c r="L29" s="201"/>
      <c r="M29" s="197"/>
      <c r="N29" s="201"/>
    </row>
    <row r="30" spans="1:14" ht="15.75" hidden="1" customHeight="1" x14ac:dyDescent="0.25">
      <c r="A30" s="531"/>
      <c r="B30" s="22" t="s">
        <v>15</v>
      </c>
      <c r="C30" s="91">
        <v>18</v>
      </c>
      <c r="D30" s="58"/>
      <c r="E30" s="58"/>
      <c r="F30" s="58"/>
      <c r="G30" s="58"/>
      <c r="H30" s="58"/>
      <c r="I30" s="201"/>
      <c r="J30" s="201"/>
      <c r="K30" s="201"/>
      <c r="L30" s="201"/>
      <c r="M30" s="197"/>
      <c r="N30" s="201"/>
    </row>
    <row r="31" spans="1:14" ht="15.75" hidden="1" customHeight="1" x14ac:dyDescent="0.25">
      <c r="A31" s="531"/>
      <c r="B31" s="22" t="s">
        <v>97</v>
      </c>
      <c r="C31" s="91">
        <v>25</v>
      </c>
      <c r="D31" s="58"/>
      <c r="E31" s="58"/>
      <c r="F31" s="58"/>
      <c r="G31" s="58"/>
      <c r="H31" s="58"/>
      <c r="I31" s="201"/>
      <c r="J31" s="201"/>
      <c r="K31" s="201"/>
      <c r="L31" s="201"/>
      <c r="M31" s="197"/>
      <c r="N31" s="201"/>
    </row>
    <row r="32" spans="1:14" ht="15.75" hidden="1" customHeight="1" x14ac:dyDescent="0.25">
      <c r="A32" s="531"/>
      <c r="B32" s="22" t="s">
        <v>99</v>
      </c>
      <c r="C32" s="70">
        <v>1.25</v>
      </c>
      <c r="D32" s="58"/>
      <c r="E32" s="58"/>
      <c r="F32" s="58"/>
      <c r="G32" s="58"/>
      <c r="H32" s="58"/>
      <c r="I32" s="201"/>
      <c r="J32" s="201"/>
      <c r="K32" s="201"/>
      <c r="L32" s="201"/>
      <c r="M32" s="197"/>
      <c r="N32" s="201"/>
    </row>
    <row r="33" spans="1:14" ht="15.75" hidden="1" customHeight="1" x14ac:dyDescent="0.25">
      <c r="A33" s="531"/>
      <c r="B33" s="22" t="s">
        <v>98</v>
      </c>
      <c r="C33" s="70">
        <v>1.25</v>
      </c>
      <c r="D33" s="58"/>
      <c r="E33" s="58"/>
      <c r="F33" s="58"/>
      <c r="G33" s="58"/>
      <c r="H33" s="58"/>
      <c r="I33" s="201"/>
      <c r="J33" s="201"/>
      <c r="K33" s="201"/>
      <c r="L33" s="201"/>
      <c r="M33" s="197"/>
      <c r="N33" s="201"/>
    </row>
    <row r="34" spans="1:14" ht="15.75" hidden="1" customHeight="1" x14ac:dyDescent="0.25">
      <c r="A34" s="531"/>
      <c r="B34" s="22" t="s">
        <v>117</v>
      </c>
      <c r="C34" s="91">
        <v>25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</row>
    <row r="35" spans="1:14" ht="24" customHeight="1" x14ac:dyDescent="0.25">
      <c r="A35" s="530" t="s">
        <v>409</v>
      </c>
      <c r="B35" s="19" t="s">
        <v>410</v>
      </c>
      <c r="C35" s="223">
        <v>200</v>
      </c>
      <c r="D35" s="58"/>
      <c r="E35" s="377">
        <v>7.4</v>
      </c>
      <c r="F35" s="377">
        <v>7.2</v>
      </c>
      <c r="G35" s="377">
        <v>7.8</v>
      </c>
      <c r="H35" s="377">
        <v>126</v>
      </c>
      <c r="I35" s="377">
        <v>34</v>
      </c>
      <c r="J35" s="58"/>
      <c r="K35" s="58"/>
      <c r="L35" s="58"/>
      <c r="M35" s="58"/>
      <c r="N35" s="58"/>
    </row>
    <row r="36" spans="1:14" ht="15.75" hidden="1" customHeight="1" x14ac:dyDescent="0.25">
      <c r="A36" s="531"/>
      <c r="B36" s="22" t="s">
        <v>146</v>
      </c>
      <c r="C36" s="91">
        <v>210</v>
      </c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</row>
    <row r="37" spans="1:14" ht="15.75" hidden="1" customHeight="1" x14ac:dyDescent="0.25">
      <c r="A37" s="531"/>
      <c r="B37" s="22" t="s">
        <v>98</v>
      </c>
      <c r="C37" s="91">
        <v>9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1:14" ht="15.75" hidden="1" customHeight="1" x14ac:dyDescent="0.25">
      <c r="A38" s="531"/>
      <c r="B38" s="22" t="s">
        <v>95</v>
      </c>
      <c r="C38" s="91">
        <v>12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</row>
    <row r="39" spans="1:14" ht="15.75" hidden="1" customHeight="1" x14ac:dyDescent="0.25">
      <c r="A39" s="531"/>
      <c r="B39" s="285" t="s">
        <v>312</v>
      </c>
      <c r="C39" s="91">
        <v>6.4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1:14" ht="15.75" hidden="1" customHeight="1" x14ac:dyDescent="0.25">
      <c r="A40" s="531"/>
      <c r="B40" s="22" t="s">
        <v>99</v>
      </c>
      <c r="C40" s="91">
        <v>2.4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</row>
    <row r="41" spans="1:14" ht="15.75" hidden="1" customHeight="1" x14ac:dyDescent="0.25">
      <c r="A41" s="531"/>
      <c r="B41" s="93" t="s">
        <v>151</v>
      </c>
      <c r="C41" s="91">
        <v>6</v>
      </c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</row>
    <row r="42" spans="1:14" ht="15.75" hidden="1" customHeight="1" x14ac:dyDescent="0.25">
      <c r="A42" s="535"/>
      <c r="B42" s="22" t="s">
        <v>96</v>
      </c>
      <c r="C42" s="91">
        <v>12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</row>
    <row r="43" spans="1:14" ht="21.95" customHeight="1" x14ac:dyDescent="0.25">
      <c r="A43" s="554" t="s">
        <v>334</v>
      </c>
      <c r="B43" s="100" t="s">
        <v>335</v>
      </c>
      <c r="C43" s="20">
        <v>200</v>
      </c>
      <c r="D43" s="20"/>
      <c r="E43" s="377">
        <v>0.5</v>
      </c>
      <c r="F43" s="377">
        <v>0</v>
      </c>
      <c r="G43" s="377">
        <v>19.8</v>
      </c>
      <c r="H43" s="377">
        <v>81</v>
      </c>
      <c r="I43" s="377">
        <v>0.02</v>
      </c>
      <c r="J43" s="58"/>
      <c r="K43" s="58"/>
      <c r="L43" s="58"/>
      <c r="M43" s="58"/>
      <c r="N43" s="58"/>
    </row>
    <row r="44" spans="1:14" ht="15" hidden="1" customHeight="1" x14ac:dyDescent="0.25">
      <c r="A44" s="576"/>
      <c r="B44" s="93" t="s">
        <v>336</v>
      </c>
      <c r="C44" s="23">
        <v>25</v>
      </c>
      <c r="D44" s="23"/>
      <c r="E44" s="99"/>
      <c r="F44" s="99"/>
      <c r="G44" s="99"/>
      <c r="H44" s="58"/>
      <c r="I44" s="58"/>
      <c r="J44" s="58"/>
      <c r="K44" s="58"/>
      <c r="L44" s="58"/>
      <c r="M44" s="58"/>
      <c r="N44" s="58"/>
    </row>
    <row r="45" spans="1:14" ht="15" hidden="1" customHeight="1" x14ac:dyDescent="0.25">
      <c r="A45" s="555"/>
      <c r="B45" s="93" t="s">
        <v>151</v>
      </c>
      <c r="C45" s="23">
        <v>10</v>
      </c>
      <c r="D45" s="23"/>
      <c r="E45" s="99"/>
      <c r="F45" s="99"/>
      <c r="G45" s="99"/>
      <c r="H45" s="58"/>
      <c r="I45" s="58"/>
      <c r="J45" s="58"/>
      <c r="K45" s="58"/>
      <c r="L45" s="58"/>
      <c r="M45" s="58"/>
      <c r="N45" s="58"/>
    </row>
    <row r="46" spans="1:14" ht="24" customHeight="1" x14ac:dyDescent="0.25">
      <c r="A46" s="466" t="s">
        <v>295</v>
      </c>
      <c r="B46" s="19" t="s">
        <v>15</v>
      </c>
      <c r="C46" s="72">
        <v>80</v>
      </c>
      <c r="D46" s="20"/>
      <c r="E46" s="377">
        <v>3.36</v>
      </c>
      <c r="F46" s="377">
        <v>0.48</v>
      </c>
      <c r="G46" s="377">
        <v>23.52</v>
      </c>
      <c r="H46" s="377">
        <v>141</v>
      </c>
      <c r="I46" s="377">
        <v>0</v>
      </c>
      <c r="J46" s="58"/>
      <c r="K46" s="58"/>
      <c r="L46" s="58"/>
      <c r="M46" s="58"/>
      <c r="N46" s="58"/>
    </row>
    <row r="47" spans="1:14" ht="24" customHeight="1" x14ac:dyDescent="0.25">
      <c r="A47" s="466" t="s">
        <v>296</v>
      </c>
      <c r="B47" s="19" t="s">
        <v>7</v>
      </c>
      <c r="C47" s="15">
        <v>60</v>
      </c>
      <c r="D47" s="20"/>
      <c r="E47" s="377">
        <v>1.84</v>
      </c>
      <c r="F47" s="377">
        <v>0.48</v>
      </c>
      <c r="G47" s="377">
        <v>13.36</v>
      </c>
      <c r="H47" s="377">
        <v>69.599999999999994</v>
      </c>
      <c r="I47" s="377">
        <v>0</v>
      </c>
      <c r="J47" s="58"/>
      <c r="K47" s="58"/>
      <c r="L47" s="58"/>
      <c r="M47" s="58"/>
      <c r="N47" s="58"/>
    </row>
    <row r="48" spans="1:14" ht="15" customHeight="1" x14ac:dyDescent="0.25">
      <c r="A48" s="88"/>
      <c r="B48" s="386" t="s">
        <v>27</v>
      </c>
      <c r="C48" s="461"/>
      <c r="D48" s="469"/>
      <c r="E48" s="363">
        <f t="shared" ref="E48:N48" si="1">SUM(E19:E47)</f>
        <v>32.68</v>
      </c>
      <c r="F48" s="363">
        <f t="shared" si="1"/>
        <v>31.499999999999996</v>
      </c>
      <c r="G48" s="363">
        <f t="shared" si="1"/>
        <v>268.10000000000002</v>
      </c>
      <c r="H48" s="364">
        <f t="shared" si="1"/>
        <v>643.25</v>
      </c>
      <c r="I48" s="173">
        <f t="shared" si="1"/>
        <v>74.61999999999999</v>
      </c>
      <c r="J48" s="103">
        <f t="shared" si="1"/>
        <v>0</v>
      </c>
      <c r="K48" s="103">
        <f t="shared" si="1"/>
        <v>0</v>
      </c>
      <c r="L48" s="103">
        <f t="shared" si="1"/>
        <v>0</v>
      </c>
      <c r="M48" s="110">
        <f t="shared" si="1"/>
        <v>0</v>
      </c>
      <c r="N48" s="179">
        <f t="shared" si="1"/>
        <v>0</v>
      </c>
    </row>
    <row r="49" spans="1:14" ht="15.75" hidden="1" customHeight="1" x14ac:dyDescent="0.25">
      <c r="A49" s="589" t="s">
        <v>11</v>
      </c>
      <c r="B49" s="590"/>
      <c r="C49" s="126"/>
      <c r="D49" s="17"/>
      <c r="E49" s="196"/>
      <c r="F49" s="196"/>
      <c r="G49" s="196"/>
      <c r="H49" s="197"/>
      <c r="I49" s="196"/>
      <c r="J49" s="196"/>
      <c r="K49" s="196"/>
      <c r="L49" s="196"/>
      <c r="M49" s="197"/>
      <c r="N49" s="196"/>
    </row>
    <row r="50" spans="1:14" ht="36.75" hidden="1" customHeight="1" x14ac:dyDescent="0.25">
      <c r="A50" s="146"/>
      <c r="B50" s="19"/>
      <c r="C50" s="29"/>
      <c r="D50" s="29"/>
      <c r="E50" s="58"/>
      <c r="F50" s="58"/>
      <c r="G50" s="58"/>
      <c r="H50" s="58"/>
      <c r="I50" s="58"/>
      <c r="J50" s="58"/>
      <c r="K50" s="58"/>
      <c r="L50" s="58"/>
      <c r="M50" s="58"/>
      <c r="N50" s="58"/>
    </row>
    <row r="51" spans="1:14" ht="21.75" hidden="1" customHeight="1" x14ac:dyDescent="0.25">
      <c r="A51" s="530"/>
      <c r="B51" s="19"/>
      <c r="C51" s="29"/>
      <c r="D51" s="29"/>
      <c r="E51" s="58"/>
      <c r="F51" s="58"/>
      <c r="G51" s="58"/>
      <c r="H51" s="58"/>
      <c r="I51" s="184"/>
      <c r="J51" s="58"/>
      <c r="K51" s="58"/>
      <c r="L51" s="58"/>
      <c r="M51" s="58"/>
      <c r="N51" s="184"/>
    </row>
    <row r="52" spans="1:14" hidden="1" x14ac:dyDescent="0.25">
      <c r="A52" s="531"/>
      <c r="B52" s="22"/>
      <c r="C52" s="27"/>
      <c r="D52" s="27"/>
      <c r="E52" s="58"/>
      <c r="F52" s="58"/>
      <c r="G52" s="58"/>
      <c r="H52" s="58"/>
      <c r="I52" s="58"/>
      <c r="J52" s="58"/>
      <c r="K52" s="58"/>
      <c r="L52" s="58"/>
      <c r="M52" s="58"/>
      <c r="N52" s="58"/>
    </row>
    <row r="53" spans="1:14" hidden="1" x14ac:dyDescent="0.25">
      <c r="A53" s="531"/>
      <c r="B53" s="22"/>
      <c r="C53" s="27"/>
      <c r="D53" s="27"/>
      <c r="E53" s="58"/>
      <c r="F53" s="58"/>
      <c r="G53" s="58"/>
      <c r="H53" s="58"/>
      <c r="I53" s="58"/>
      <c r="J53" s="58"/>
      <c r="K53" s="58"/>
      <c r="L53" s="58"/>
      <c r="M53" s="58"/>
      <c r="N53" s="58"/>
    </row>
    <row r="54" spans="1:14" hidden="1" x14ac:dyDescent="0.25">
      <c r="A54" s="531"/>
      <c r="B54" s="22"/>
      <c r="C54" s="27"/>
      <c r="D54" s="27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 hidden="1" x14ac:dyDescent="0.25">
      <c r="A55" s="531"/>
      <c r="B55" s="22"/>
      <c r="C55" s="27"/>
      <c r="D55" s="27"/>
      <c r="E55" s="58"/>
      <c r="F55" s="58"/>
      <c r="G55" s="58"/>
      <c r="H55" s="58"/>
      <c r="I55" s="58"/>
      <c r="J55" s="58"/>
      <c r="K55" s="58"/>
      <c r="L55" s="58"/>
      <c r="M55" s="58"/>
      <c r="N55" s="58"/>
    </row>
    <row r="56" spans="1:14" hidden="1" x14ac:dyDescent="0.25">
      <c r="A56" s="531"/>
      <c r="B56" s="22"/>
      <c r="C56" s="27"/>
      <c r="D56" s="27"/>
      <c r="E56" s="58"/>
      <c r="F56" s="58"/>
      <c r="G56" s="58"/>
      <c r="H56" s="58"/>
      <c r="I56" s="58"/>
      <c r="J56" s="58"/>
      <c r="K56" s="58"/>
      <c r="L56" s="58"/>
      <c r="M56" s="58"/>
      <c r="N56" s="58"/>
    </row>
    <row r="57" spans="1:14" hidden="1" x14ac:dyDescent="0.25">
      <c r="A57" s="531"/>
      <c r="B57" s="22"/>
      <c r="C57" s="21"/>
      <c r="D57" s="21"/>
      <c r="E57" s="58"/>
      <c r="F57" s="58"/>
      <c r="G57" s="58"/>
      <c r="H57" s="58"/>
      <c r="I57" s="58"/>
      <c r="J57" s="58"/>
      <c r="K57" s="58"/>
      <c r="L57" s="58"/>
      <c r="M57" s="58"/>
      <c r="N57" s="58"/>
    </row>
    <row r="58" spans="1:14" hidden="1" x14ac:dyDescent="0.25">
      <c r="A58" s="531"/>
      <c r="B58" s="22"/>
      <c r="C58" s="23"/>
      <c r="D58" s="23"/>
      <c r="E58" s="58"/>
      <c r="F58" s="58"/>
      <c r="G58" s="58"/>
      <c r="H58" s="58"/>
      <c r="I58" s="58"/>
      <c r="J58" s="58"/>
      <c r="K58" s="58"/>
      <c r="L58" s="58"/>
      <c r="M58" s="58"/>
      <c r="N58" s="58"/>
    </row>
    <row r="59" spans="1:14" hidden="1" x14ac:dyDescent="0.25">
      <c r="A59" s="531"/>
      <c r="B59" s="22"/>
      <c r="C59" s="23"/>
      <c r="D59" s="23"/>
      <c r="E59" s="58"/>
      <c r="F59" s="58"/>
      <c r="G59" s="58"/>
      <c r="H59" s="58"/>
      <c r="I59" s="58"/>
      <c r="J59" s="58"/>
      <c r="K59" s="58"/>
      <c r="L59" s="58"/>
      <c r="M59" s="58"/>
      <c r="N59" s="58"/>
    </row>
    <row r="60" spans="1:14" ht="0.75" hidden="1" customHeight="1" x14ac:dyDescent="0.25">
      <c r="A60" s="531"/>
      <c r="B60" s="22"/>
      <c r="C60" s="23"/>
      <c r="D60" s="23"/>
      <c r="E60" s="58"/>
      <c r="F60" s="58"/>
      <c r="G60" s="58"/>
      <c r="H60" s="58"/>
      <c r="I60" s="58"/>
      <c r="J60" s="58"/>
      <c r="K60" s="58"/>
      <c r="L60" s="58"/>
      <c r="M60" s="58"/>
      <c r="N60" s="58"/>
    </row>
    <row r="61" spans="1:14" hidden="1" x14ac:dyDescent="0.25">
      <c r="A61" s="535"/>
      <c r="B61" s="22"/>
      <c r="C61" s="67"/>
      <c r="D61" s="67"/>
      <c r="E61" s="58"/>
      <c r="F61" s="58"/>
      <c r="G61" s="58"/>
      <c r="H61" s="58"/>
      <c r="I61" s="58"/>
      <c r="J61" s="58"/>
      <c r="K61" s="58"/>
      <c r="L61" s="58"/>
      <c r="M61" s="58"/>
      <c r="N61" s="58"/>
    </row>
    <row r="62" spans="1:14" hidden="1" x14ac:dyDescent="0.25">
      <c r="A62" s="55"/>
      <c r="B62" s="19"/>
      <c r="C62" s="29"/>
      <c r="D62" s="29"/>
      <c r="E62" s="90"/>
      <c r="F62" s="90"/>
      <c r="G62" s="90"/>
      <c r="H62" s="90"/>
      <c r="I62" s="58"/>
      <c r="J62" s="90"/>
      <c r="K62" s="90"/>
      <c r="L62" s="90"/>
      <c r="M62" s="90"/>
      <c r="N62" s="58"/>
    </row>
    <row r="63" spans="1:14" hidden="1" x14ac:dyDescent="0.25">
      <c r="A63" s="88"/>
      <c r="B63" s="81" t="s">
        <v>27</v>
      </c>
      <c r="C63" s="210"/>
      <c r="D63" s="139"/>
      <c r="E63" s="179">
        <f>SUM(E50:E62)</f>
        <v>0</v>
      </c>
      <c r="F63" s="179">
        <f t="shared" ref="F63:L63" si="2">SUM(F50:F62)</f>
        <v>0</v>
      </c>
      <c r="G63" s="179">
        <f t="shared" si="2"/>
        <v>0</v>
      </c>
      <c r="H63" s="179">
        <f>SUM(H50:H62)</f>
        <v>0</v>
      </c>
      <c r="I63" s="179">
        <f>SUM(I50:I62)</f>
        <v>0</v>
      </c>
      <c r="J63" s="179">
        <f t="shared" si="2"/>
        <v>0</v>
      </c>
      <c r="K63" s="179">
        <f t="shared" si="2"/>
        <v>0</v>
      </c>
      <c r="L63" s="179">
        <f t="shared" si="2"/>
        <v>0</v>
      </c>
      <c r="M63" s="185">
        <v>395</v>
      </c>
      <c r="N63" s="179">
        <f>SUM(N50:N62)</f>
        <v>0</v>
      </c>
    </row>
    <row r="64" spans="1:14" hidden="1" x14ac:dyDescent="0.25">
      <c r="A64" s="589" t="s">
        <v>12</v>
      </c>
      <c r="B64" s="590"/>
      <c r="C64" s="211"/>
      <c r="D64" s="212"/>
      <c r="E64" s="201"/>
      <c r="F64" s="201"/>
      <c r="G64" s="201"/>
      <c r="H64" s="201"/>
      <c r="I64" s="201"/>
      <c r="J64" s="201"/>
      <c r="K64" s="201"/>
      <c r="L64" s="201"/>
      <c r="M64" s="201">
        <f>SUM(M50:M62)</f>
        <v>0</v>
      </c>
      <c r="N64" s="201"/>
    </row>
    <row r="65" spans="1:14" ht="29.25" hidden="1" customHeight="1" x14ac:dyDescent="0.25">
      <c r="A65" s="530"/>
      <c r="B65" s="19"/>
      <c r="C65" s="20"/>
      <c r="D65" s="20"/>
      <c r="E65" s="58"/>
      <c r="F65" s="58"/>
      <c r="G65" s="58"/>
      <c r="H65" s="58"/>
      <c r="I65" s="58"/>
      <c r="J65" s="58"/>
      <c r="K65" s="58"/>
      <c r="L65" s="58"/>
      <c r="M65" s="58"/>
      <c r="N65" s="58"/>
    </row>
    <row r="66" spans="1:14" ht="16.5" hidden="1" customHeight="1" x14ac:dyDescent="0.25">
      <c r="A66" s="535"/>
      <c r="B66" s="22"/>
      <c r="C66" s="23"/>
      <c r="D66" s="23"/>
      <c r="E66" s="58"/>
      <c r="F66" s="58"/>
      <c r="G66" s="58"/>
      <c r="H66" s="58"/>
      <c r="I66" s="58"/>
      <c r="J66" s="58"/>
      <c r="K66" s="58"/>
      <c r="L66" s="58"/>
      <c r="M66" s="58"/>
      <c r="N66" s="58"/>
    </row>
    <row r="67" spans="1:14" hidden="1" x14ac:dyDescent="0.25">
      <c r="A67" s="530"/>
      <c r="B67" s="65"/>
      <c r="C67" s="20"/>
      <c r="D67" s="20"/>
      <c r="E67" s="58"/>
      <c r="F67" s="58"/>
      <c r="G67" s="58"/>
      <c r="H67" s="58"/>
      <c r="I67" s="58"/>
      <c r="J67" s="58"/>
      <c r="K67" s="58"/>
      <c r="L67" s="58"/>
      <c r="M67" s="184"/>
      <c r="N67" s="58"/>
    </row>
    <row r="68" spans="1:14" ht="6.75" hidden="1" customHeight="1" x14ac:dyDescent="0.25">
      <c r="A68" s="531"/>
      <c r="B68" s="22"/>
      <c r="C68" s="23"/>
      <c r="D68" s="23"/>
      <c r="E68" s="201"/>
      <c r="F68" s="201"/>
      <c r="G68" s="201"/>
      <c r="H68" s="201"/>
      <c r="I68" s="201"/>
      <c r="J68" s="201"/>
      <c r="K68" s="201"/>
      <c r="L68" s="201"/>
      <c r="M68" s="201"/>
      <c r="N68" s="201"/>
    </row>
    <row r="69" spans="1:14" hidden="1" x14ac:dyDescent="0.25">
      <c r="A69" s="531"/>
      <c r="B69" s="22"/>
      <c r="C69" s="23"/>
      <c r="D69" s="23"/>
      <c r="E69" s="201"/>
      <c r="F69" s="201"/>
      <c r="G69" s="201"/>
      <c r="H69" s="201"/>
      <c r="I69" s="201"/>
      <c r="J69" s="201"/>
      <c r="K69" s="201"/>
      <c r="L69" s="201"/>
      <c r="M69" s="201"/>
      <c r="N69" s="201"/>
    </row>
    <row r="70" spans="1:14" hidden="1" x14ac:dyDescent="0.25">
      <c r="A70" s="531"/>
      <c r="B70" s="22"/>
      <c r="C70" s="58"/>
      <c r="D70" s="58"/>
      <c r="E70" s="201"/>
      <c r="F70" s="201"/>
      <c r="G70" s="201"/>
      <c r="H70" s="201"/>
      <c r="I70" s="201"/>
      <c r="J70" s="201"/>
      <c r="K70" s="201"/>
      <c r="L70" s="201"/>
      <c r="M70" s="201"/>
      <c r="N70" s="201"/>
    </row>
    <row r="71" spans="1:14" ht="15" hidden="1" customHeight="1" x14ac:dyDescent="0.25">
      <c r="A71" s="535"/>
      <c r="B71" s="22"/>
      <c r="C71" s="59"/>
      <c r="D71" s="59"/>
      <c r="E71" s="201"/>
      <c r="F71" s="201"/>
      <c r="G71" s="201"/>
      <c r="H71" s="201"/>
      <c r="I71" s="201"/>
      <c r="J71" s="201"/>
      <c r="K71" s="201"/>
      <c r="L71" s="201"/>
      <c r="M71" s="201"/>
      <c r="N71" s="201"/>
    </row>
    <row r="72" spans="1:14" hidden="1" x14ac:dyDescent="0.25">
      <c r="A72" s="532"/>
      <c r="B72" s="30"/>
      <c r="C72" s="64"/>
      <c r="D72" s="20"/>
      <c r="E72" s="58"/>
      <c r="F72" s="58"/>
      <c r="G72" s="58"/>
      <c r="H72" s="58"/>
      <c r="I72" s="58"/>
      <c r="J72" s="58"/>
      <c r="K72" s="58"/>
      <c r="L72" s="58"/>
      <c r="M72" s="58"/>
      <c r="N72" s="58"/>
    </row>
    <row r="73" spans="1:14" ht="15.75" hidden="1" customHeight="1" x14ac:dyDescent="0.25">
      <c r="A73" s="533"/>
      <c r="B73" s="37"/>
      <c r="C73" s="71"/>
      <c r="D73" s="23"/>
      <c r="E73" s="58"/>
      <c r="F73" s="58"/>
      <c r="G73" s="58"/>
      <c r="H73" s="58"/>
      <c r="I73" s="58"/>
      <c r="J73" s="58"/>
      <c r="K73" s="58"/>
      <c r="L73" s="58"/>
      <c r="M73" s="58"/>
      <c r="N73" s="58"/>
    </row>
    <row r="74" spans="1:14" ht="15.75" hidden="1" customHeight="1" x14ac:dyDescent="0.25">
      <c r="A74" s="534"/>
      <c r="B74" s="37"/>
      <c r="C74" s="71"/>
      <c r="D74" s="27"/>
      <c r="E74" s="58"/>
      <c r="F74" s="58"/>
      <c r="G74" s="58"/>
      <c r="H74" s="58"/>
      <c r="I74" s="58"/>
      <c r="J74" s="58"/>
      <c r="K74" s="58"/>
      <c r="L74" s="58"/>
      <c r="M74" s="58"/>
      <c r="N74" s="58"/>
    </row>
    <row r="75" spans="1:14" ht="15.75" hidden="1" customHeight="1" x14ac:dyDescent="0.25">
      <c r="A75" s="532"/>
      <c r="B75" s="19"/>
      <c r="C75" s="50"/>
      <c r="D75" s="50"/>
      <c r="E75" s="90"/>
      <c r="F75" s="90"/>
      <c r="G75" s="90"/>
      <c r="H75" s="90"/>
      <c r="I75" s="90"/>
      <c r="J75" s="90"/>
      <c r="K75" s="90"/>
      <c r="L75" s="90"/>
      <c r="M75" s="90"/>
      <c r="N75" s="90"/>
    </row>
    <row r="76" spans="1:14" hidden="1" x14ac:dyDescent="0.25">
      <c r="A76" s="533"/>
      <c r="B76" s="22"/>
      <c r="C76" s="23"/>
      <c r="D76" s="23"/>
      <c r="E76" s="201"/>
      <c r="F76" s="201"/>
      <c r="G76" s="201"/>
      <c r="H76" s="201"/>
      <c r="I76" s="201"/>
      <c r="J76" s="201"/>
      <c r="K76" s="201"/>
      <c r="L76" s="201"/>
      <c r="M76" s="201"/>
      <c r="N76" s="201"/>
    </row>
    <row r="77" spans="1:14" hidden="1" x14ac:dyDescent="0.25">
      <c r="A77" s="534"/>
      <c r="B77" s="22"/>
      <c r="C77" s="23"/>
      <c r="D77" s="23"/>
      <c r="E77" s="201"/>
      <c r="F77" s="201"/>
      <c r="G77" s="201"/>
      <c r="H77" s="201"/>
      <c r="I77" s="201"/>
      <c r="J77" s="201"/>
      <c r="K77" s="201"/>
      <c r="L77" s="201"/>
      <c r="M77" s="201"/>
      <c r="N77" s="201"/>
    </row>
    <row r="78" spans="1:14" ht="24" hidden="1" customHeight="1" x14ac:dyDescent="0.25">
      <c r="A78" s="57"/>
      <c r="B78" s="19"/>
      <c r="C78" s="20"/>
      <c r="D78" s="20"/>
      <c r="E78" s="58"/>
      <c r="F78" s="58"/>
      <c r="G78" s="58"/>
      <c r="H78" s="58"/>
      <c r="I78" s="58"/>
      <c r="J78" s="58"/>
      <c r="K78" s="58"/>
      <c r="L78" s="58"/>
      <c r="M78" s="58"/>
      <c r="N78" s="58"/>
    </row>
    <row r="79" spans="1:14" ht="12.75" hidden="1" customHeight="1" x14ac:dyDescent="0.25">
      <c r="A79" s="57"/>
      <c r="B79" s="19"/>
      <c r="C79" s="20"/>
      <c r="D79" s="20"/>
      <c r="E79" s="58"/>
      <c r="F79" s="58"/>
      <c r="G79" s="58"/>
      <c r="H79" s="58"/>
      <c r="I79" s="58"/>
      <c r="J79" s="58"/>
      <c r="K79" s="58"/>
      <c r="L79" s="58"/>
      <c r="M79" s="58"/>
      <c r="N79" s="58"/>
    </row>
    <row r="80" spans="1:14" ht="15" hidden="1" customHeight="1" x14ac:dyDescent="0.25">
      <c r="A80" s="88"/>
      <c r="B80" s="81" t="s">
        <v>27</v>
      </c>
      <c r="C80" s="87"/>
      <c r="D80" s="195"/>
      <c r="E80" s="103">
        <f t="shared" ref="E80:L80" si="3">SUM(E65:E79)</f>
        <v>0</v>
      </c>
      <c r="F80" s="103">
        <f t="shared" si="3"/>
        <v>0</v>
      </c>
      <c r="G80" s="103">
        <f t="shared" si="3"/>
        <v>0</v>
      </c>
      <c r="H80" s="103">
        <f t="shared" si="3"/>
        <v>0</v>
      </c>
      <c r="I80" s="103">
        <f t="shared" si="3"/>
        <v>0</v>
      </c>
      <c r="J80" s="103">
        <f t="shared" si="3"/>
        <v>0</v>
      </c>
      <c r="K80" s="103">
        <f t="shared" si="3"/>
        <v>0</v>
      </c>
      <c r="L80" s="103">
        <f t="shared" si="3"/>
        <v>0</v>
      </c>
      <c r="M80" s="110">
        <v>507</v>
      </c>
      <c r="N80" s="103">
        <f>SUM(N65:N79)</f>
        <v>0</v>
      </c>
    </row>
    <row r="81" spans="1:14" ht="15.75" hidden="1" customHeight="1" x14ac:dyDescent="0.25">
      <c r="A81" s="589" t="s">
        <v>46</v>
      </c>
      <c r="B81" s="590"/>
      <c r="C81" s="126"/>
      <c r="D81" s="17"/>
      <c r="E81" s="196"/>
      <c r="F81" s="196"/>
      <c r="G81" s="196"/>
      <c r="H81" s="197"/>
      <c r="I81" s="196"/>
      <c r="J81" s="196"/>
      <c r="K81" s="196"/>
      <c r="L81" s="196"/>
      <c r="M81" s="197"/>
      <c r="N81" s="196"/>
    </row>
    <row r="82" spans="1:14" ht="24" hidden="1" customHeight="1" x14ac:dyDescent="0.25">
      <c r="A82" s="120"/>
      <c r="B82" s="95"/>
      <c r="C82" s="14"/>
      <c r="D82" s="14"/>
      <c r="E82" s="58"/>
      <c r="F82" s="58"/>
      <c r="G82" s="58"/>
      <c r="H82" s="58"/>
      <c r="I82" s="58"/>
      <c r="J82" s="58"/>
      <c r="K82" s="58"/>
      <c r="L82" s="58"/>
      <c r="M82" s="58"/>
      <c r="N82" s="58"/>
    </row>
    <row r="83" spans="1:14" hidden="1" x14ac:dyDescent="0.25">
      <c r="A83" s="121"/>
      <c r="B83" s="96"/>
      <c r="C83" s="97"/>
      <c r="D83" s="97"/>
      <c r="E83" s="58"/>
      <c r="F83" s="58"/>
      <c r="G83" s="58"/>
      <c r="H83" s="58"/>
      <c r="I83" s="58"/>
      <c r="J83" s="58"/>
      <c r="K83" s="58"/>
      <c r="L83" s="58"/>
      <c r="M83" s="58"/>
      <c r="N83" s="58"/>
    </row>
    <row r="84" spans="1:14" ht="23.25" hidden="1" customHeight="1" x14ac:dyDescent="0.25">
      <c r="A84" s="146"/>
      <c r="B84" s="44"/>
      <c r="C84" s="45"/>
      <c r="D84" s="45"/>
      <c r="E84" s="90"/>
      <c r="F84" s="90"/>
      <c r="G84" s="90"/>
      <c r="H84" s="90"/>
      <c r="I84" s="90"/>
      <c r="J84" s="90"/>
      <c r="K84" s="90"/>
      <c r="L84" s="90"/>
      <c r="M84" s="90"/>
      <c r="N84" s="90"/>
    </row>
    <row r="85" spans="1:14" hidden="1" x14ac:dyDescent="0.25">
      <c r="A85" s="38"/>
      <c r="B85" s="81" t="s">
        <v>27</v>
      </c>
      <c r="C85" s="87"/>
      <c r="D85" s="195"/>
      <c r="E85" s="103">
        <f t="shared" ref="E85:N85" si="4">SUM(E82:E84)</f>
        <v>0</v>
      </c>
      <c r="F85" s="103">
        <f t="shared" si="4"/>
        <v>0</v>
      </c>
      <c r="G85" s="103">
        <f t="shared" si="4"/>
        <v>0</v>
      </c>
      <c r="H85" s="179">
        <f t="shared" si="4"/>
        <v>0</v>
      </c>
      <c r="I85" s="179">
        <f t="shared" si="4"/>
        <v>0</v>
      </c>
      <c r="J85" s="103">
        <f t="shared" si="4"/>
        <v>0</v>
      </c>
      <c r="K85" s="103">
        <f t="shared" si="4"/>
        <v>0</v>
      </c>
      <c r="L85" s="103">
        <f t="shared" si="4"/>
        <v>0</v>
      </c>
      <c r="M85" s="110">
        <f t="shared" si="4"/>
        <v>0</v>
      </c>
      <c r="N85" s="179">
        <f t="shared" si="4"/>
        <v>0</v>
      </c>
    </row>
    <row r="86" spans="1:14" ht="9.75" customHeight="1" x14ac:dyDescent="0.25">
      <c r="A86" s="38"/>
      <c r="B86" s="25"/>
      <c r="C86" s="22"/>
      <c r="D86" s="17"/>
      <c r="E86" s="59"/>
      <c r="F86" s="59"/>
      <c r="G86" s="59"/>
      <c r="H86" s="59"/>
      <c r="I86" s="59"/>
      <c r="J86" s="59"/>
      <c r="K86" s="59"/>
      <c r="L86" s="59"/>
      <c r="M86" s="59"/>
      <c r="N86" s="59"/>
    </row>
    <row r="87" spans="1:14" ht="15" customHeight="1" x14ac:dyDescent="0.25">
      <c r="A87" s="186"/>
      <c r="B87" s="400" t="s">
        <v>55</v>
      </c>
      <c r="C87" s="461"/>
      <c r="D87" s="469"/>
      <c r="E87" s="363">
        <f t="shared" ref="E87:L87" si="5">SUM(E85,E80,E63,E48,E17)</f>
        <v>59.430000000000007</v>
      </c>
      <c r="F87" s="363">
        <f t="shared" si="5"/>
        <v>65.8</v>
      </c>
      <c r="G87" s="363">
        <f t="shared" si="5"/>
        <v>293.82000000000005</v>
      </c>
      <c r="H87" s="363">
        <f t="shared" si="5"/>
        <v>1219.6500000000001</v>
      </c>
      <c r="I87" s="363">
        <f t="shared" si="5"/>
        <v>76.11999999999999</v>
      </c>
      <c r="J87" s="104">
        <f t="shared" si="5"/>
        <v>0</v>
      </c>
      <c r="K87" s="104">
        <f t="shared" si="5"/>
        <v>0</v>
      </c>
      <c r="L87" s="104">
        <f t="shared" si="5"/>
        <v>0</v>
      </c>
      <c r="M87" s="105">
        <v>0</v>
      </c>
      <c r="N87" s="114">
        <f>N85+N80+N63+N48+N17</f>
        <v>0</v>
      </c>
    </row>
    <row r="88" spans="1:14" ht="25.5" customHeight="1" x14ac:dyDescent="0.25"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</row>
  </sheetData>
  <mergeCells count="21">
    <mergeCell ref="A51:A61"/>
    <mergeCell ref="A49:B49"/>
    <mergeCell ref="A22:A27"/>
    <mergeCell ref="A43:A45"/>
    <mergeCell ref="A28:A34"/>
    <mergeCell ref="A35:A42"/>
    <mergeCell ref="A19:A21"/>
    <mergeCell ref="E1:I1"/>
    <mergeCell ref="A2:A3"/>
    <mergeCell ref="J1:N1"/>
    <mergeCell ref="A4:B4"/>
    <mergeCell ref="A18:B18"/>
    <mergeCell ref="A5:A6"/>
    <mergeCell ref="A7:A10"/>
    <mergeCell ref="A11:A14"/>
    <mergeCell ref="A64:B64"/>
    <mergeCell ref="A81:B81"/>
    <mergeCell ref="A67:A71"/>
    <mergeCell ref="A72:A74"/>
    <mergeCell ref="A75:A77"/>
    <mergeCell ref="A65:A66"/>
  </mergeCells>
  <pageMargins left="0.39370078740157483" right="0" top="0.39370078740157483" bottom="0" header="0" footer="0"/>
  <pageSetup paperSize="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topLeftCell="J2" zoomScale="90" zoomScaleNormal="90" workbookViewId="0">
      <selection activeCell="T8" sqref="T8"/>
    </sheetView>
  </sheetViews>
  <sheetFormatPr defaultRowHeight="15" x14ac:dyDescent="0.25"/>
  <cols>
    <col min="1" max="1" width="11.7109375" hidden="1" customWidth="1"/>
    <col min="2" max="2" width="25.7109375" hidden="1" customWidth="1"/>
    <col min="3" max="7" width="7.7109375" hidden="1" customWidth="1"/>
    <col min="8" max="8" width="9.7109375" hidden="1" customWidth="1"/>
    <col min="9" max="9" width="7.7109375" hidden="1" customWidth="1"/>
    <col min="10" max="10" width="11.7109375" customWidth="1"/>
    <col min="11" max="11" width="25.7109375" customWidth="1"/>
    <col min="12" max="15" width="7.7109375" customWidth="1"/>
    <col min="16" max="16" width="9.7109375" customWidth="1"/>
    <col min="17" max="17" width="7.7109375" customWidth="1"/>
  </cols>
  <sheetData>
    <row r="1" spans="1:17" ht="47.25" x14ac:dyDescent="0.25">
      <c r="A1" s="175" t="s">
        <v>0</v>
      </c>
      <c r="B1" s="34"/>
      <c r="C1" s="129" t="s">
        <v>105</v>
      </c>
      <c r="D1" s="130" t="s">
        <v>106</v>
      </c>
      <c r="E1" s="539" t="s">
        <v>105</v>
      </c>
      <c r="F1" s="539"/>
      <c r="G1" s="539"/>
      <c r="H1" s="539"/>
      <c r="I1" s="539"/>
      <c r="J1" s="366" t="s">
        <v>0</v>
      </c>
      <c r="K1" s="367"/>
      <c r="L1" s="367" t="s">
        <v>131</v>
      </c>
      <c r="M1" s="599" t="s">
        <v>176</v>
      </c>
      <c r="N1" s="599"/>
      <c r="O1" s="599"/>
      <c r="P1" s="599"/>
      <c r="Q1" s="599"/>
    </row>
    <row r="2" spans="1:17" ht="47.25" x14ac:dyDescent="0.25">
      <c r="A2" s="540" t="s">
        <v>26</v>
      </c>
      <c r="B2" s="132" t="s">
        <v>1</v>
      </c>
      <c r="C2" s="8" t="s">
        <v>28</v>
      </c>
      <c r="D2" s="8" t="s">
        <v>28</v>
      </c>
      <c r="E2" s="133" t="s">
        <v>34</v>
      </c>
      <c r="F2" s="133" t="s">
        <v>35</v>
      </c>
      <c r="G2" s="133" t="s">
        <v>31</v>
      </c>
      <c r="H2" s="133" t="s">
        <v>32</v>
      </c>
      <c r="I2" s="134" t="s">
        <v>38</v>
      </c>
      <c r="J2" s="602" t="s">
        <v>26</v>
      </c>
      <c r="K2" s="151" t="s">
        <v>1</v>
      </c>
      <c r="L2" s="152" t="s">
        <v>28</v>
      </c>
      <c r="M2" s="153" t="s">
        <v>34</v>
      </c>
      <c r="N2" s="153" t="s">
        <v>39</v>
      </c>
      <c r="O2" s="153" t="s">
        <v>31</v>
      </c>
      <c r="P2" s="153" t="s">
        <v>32</v>
      </c>
      <c r="Q2" s="154" t="s">
        <v>38</v>
      </c>
    </row>
    <row r="3" spans="1:17" ht="15" customHeight="1" x14ac:dyDescent="0.25">
      <c r="A3" s="540"/>
      <c r="B3" s="358" t="s">
        <v>58</v>
      </c>
      <c r="C3" s="136"/>
      <c r="D3" s="34"/>
      <c r="E3" s="2"/>
      <c r="F3" s="2"/>
      <c r="G3" s="2"/>
      <c r="H3" s="2"/>
      <c r="I3" s="40"/>
      <c r="J3" s="602"/>
      <c r="K3" s="358" t="s">
        <v>56</v>
      </c>
      <c r="L3" s="360"/>
      <c r="M3" s="359"/>
      <c r="N3" s="359"/>
      <c r="O3" s="359"/>
      <c r="P3" s="359"/>
      <c r="Q3" s="360"/>
    </row>
    <row r="4" spans="1:17" ht="17.25" thickBot="1" x14ac:dyDescent="0.3">
      <c r="A4" s="606" t="s">
        <v>3</v>
      </c>
      <c r="B4" s="607"/>
      <c r="C4" s="126"/>
      <c r="D4" s="17"/>
      <c r="E4" s="176"/>
      <c r="F4" s="176"/>
      <c r="G4" s="176"/>
      <c r="H4" s="176"/>
      <c r="I4" s="176"/>
      <c r="J4" s="603" t="s">
        <v>3</v>
      </c>
      <c r="K4" s="604"/>
      <c r="L4" s="155"/>
      <c r="M4" s="155"/>
      <c r="N4" s="155"/>
      <c r="O4" s="155"/>
      <c r="P4" s="155"/>
      <c r="Q4" s="155"/>
    </row>
    <row r="5" spans="1:17" s="277" customFormat="1" ht="24" customHeight="1" x14ac:dyDescent="0.25">
      <c r="A5" s="565" t="s">
        <v>388</v>
      </c>
      <c r="B5" s="54" t="s">
        <v>170</v>
      </c>
      <c r="C5" s="29">
        <v>50</v>
      </c>
      <c r="D5" s="377"/>
      <c r="E5" s="377">
        <v>7.9</v>
      </c>
      <c r="F5" s="377">
        <v>4.5</v>
      </c>
      <c r="G5" s="377">
        <v>9.8000000000000007</v>
      </c>
      <c r="H5" s="377">
        <v>111</v>
      </c>
      <c r="I5" s="379">
        <v>0</v>
      </c>
      <c r="J5" s="540" t="s">
        <v>197</v>
      </c>
      <c r="K5" s="54" t="s">
        <v>196</v>
      </c>
      <c r="L5" s="29">
        <v>30</v>
      </c>
      <c r="M5" s="377">
        <v>1.2</v>
      </c>
      <c r="N5" s="377">
        <v>12.5</v>
      </c>
      <c r="O5" s="377">
        <v>7.5</v>
      </c>
      <c r="P5" s="377">
        <v>147</v>
      </c>
      <c r="Q5" s="117">
        <v>0</v>
      </c>
    </row>
    <row r="6" spans="1:17" s="277" customFormat="1" ht="15" hidden="1" customHeight="1" x14ac:dyDescent="0.3">
      <c r="A6" s="605"/>
      <c r="B6" s="28" t="s">
        <v>111</v>
      </c>
      <c r="C6" s="67">
        <v>51</v>
      </c>
      <c r="D6" s="340"/>
      <c r="E6" s="340"/>
      <c r="F6" s="340"/>
      <c r="G6" s="340"/>
      <c r="H6" s="340"/>
      <c r="I6" s="58"/>
      <c r="J6" s="540"/>
      <c r="K6" s="28" t="s">
        <v>5</v>
      </c>
      <c r="L6" s="512">
        <v>15</v>
      </c>
      <c r="M6" s="158"/>
      <c r="N6" s="158"/>
      <c r="O6" s="158"/>
      <c r="P6" s="158"/>
      <c r="Q6" s="158"/>
    </row>
    <row r="7" spans="1:17" s="277" customFormat="1" ht="15" hidden="1" customHeight="1" x14ac:dyDescent="0.3">
      <c r="A7" s="605"/>
      <c r="B7" s="28" t="s">
        <v>15</v>
      </c>
      <c r="C7" s="467">
        <v>20</v>
      </c>
      <c r="D7" s="340"/>
      <c r="E7" s="340"/>
      <c r="F7" s="340"/>
      <c r="G7" s="340"/>
      <c r="H7" s="340"/>
      <c r="I7" s="58"/>
      <c r="J7" s="540"/>
      <c r="K7" s="28" t="s">
        <v>6</v>
      </c>
      <c r="L7" s="512">
        <v>15</v>
      </c>
      <c r="M7" s="158"/>
      <c r="N7" s="158"/>
      <c r="O7" s="158"/>
      <c r="P7" s="158"/>
      <c r="Q7" s="158"/>
    </row>
    <row r="8" spans="1:17" ht="24" customHeight="1" x14ac:dyDescent="0.25">
      <c r="A8" s="540" t="s">
        <v>338</v>
      </c>
      <c r="B8" s="54" t="s">
        <v>339</v>
      </c>
      <c r="C8" s="29">
        <v>200</v>
      </c>
      <c r="D8" s="377"/>
      <c r="E8" s="377">
        <v>7.8</v>
      </c>
      <c r="F8" s="377">
        <v>9.4600000000000009</v>
      </c>
      <c r="G8" s="377">
        <v>35.799999999999997</v>
      </c>
      <c r="H8" s="379">
        <v>283.60000000000002</v>
      </c>
      <c r="I8" s="379">
        <v>1.46</v>
      </c>
      <c r="J8" s="540" t="s">
        <v>338</v>
      </c>
      <c r="K8" s="54" t="s">
        <v>339</v>
      </c>
      <c r="L8" s="29">
        <v>200</v>
      </c>
      <c r="M8" s="377">
        <v>7.8</v>
      </c>
      <c r="N8" s="377">
        <v>9.4600000000000009</v>
      </c>
      <c r="O8" s="377">
        <v>35.799999999999997</v>
      </c>
      <c r="P8" s="379">
        <v>283.60000000000002</v>
      </c>
      <c r="Q8" s="379">
        <v>1.46</v>
      </c>
    </row>
    <row r="9" spans="1:17" ht="15" hidden="1" customHeight="1" x14ac:dyDescent="0.3">
      <c r="A9" s="540"/>
      <c r="B9" s="28" t="s">
        <v>189</v>
      </c>
      <c r="C9" s="67">
        <v>40</v>
      </c>
      <c r="D9" s="340"/>
      <c r="E9" s="340"/>
      <c r="F9" s="340"/>
      <c r="G9" s="340"/>
      <c r="H9" s="340"/>
      <c r="I9" s="158"/>
      <c r="J9" s="540"/>
      <c r="K9" s="28" t="s">
        <v>189</v>
      </c>
      <c r="L9" s="67">
        <v>40</v>
      </c>
      <c r="M9" s="158"/>
      <c r="N9" s="158"/>
      <c r="O9" s="158"/>
      <c r="P9" s="158"/>
      <c r="Q9" s="158"/>
    </row>
    <row r="10" spans="1:17" ht="15" hidden="1" customHeight="1" x14ac:dyDescent="0.3">
      <c r="A10" s="540"/>
      <c r="B10" s="93" t="s">
        <v>310</v>
      </c>
      <c r="C10" s="67">
        <v>140</v>
      </c>
      <c r="D10" s="340"/>
      <c r="E10" s="340"/>
      <c r="F10" s="340"/>
      <c r="G10" s="340"/>
      <c r="H10" s="340"/>
      <c r="I10" s="158"/>
      <c r="J10" s="540"/>
      <c r="K10" s="93" t="s">
        <v>310</v>
      </c>
      <c r="L10" s="67">
        <v>140</v>
      </c>
      <c r="M10" s="158"/>
      <c r="N10" s="158"/>
      <c r="O10" s="158"/>
      <c r="P10" s="158"/>
      <c r="Q10" s="158"/>
    </row>
    <row r="11" spans="1:17" ht="15" hidden="1" customHeight="1" x14ac:dyDescent="0.3">
      <c r="A11" s="540"/>
      <c r="B11" s="93" t="s">
        <v>151</v>
      </c>
      <c r="C11" s="67">
        <v>5</v>
      </c>
      <c r="D11" s="340"/>
      <c r="E11" s="340"/>
      <c r="F11" s="340"/>
      <c r="G11" s="340"/>
      <c r="H11" s="340"/>
      <c r="I11" s="158"/>
      <c r="J11" s="540"/>
      <c r="K11" s="93" t="s">
        <v>151</v>
      </c>
      <c r="L11" s="67">
        <v>5</v>
      </c>
      <c r="M11" s="158"/>
      <c r="N11" s="158"/>
      <c r="O11" s="158"/>
      <c r="P11" s="158"/>
      <c r="Q11" s="158"/>
    </row>
    <row r="12" spans="1:17" ht="15" hidden="1" customHeight="1" x14ac:dyDescent="0.3">
      <c r="A12" s="540"/>
      <c r="B12" s="28" t="s">
        <v>98</v>
      </c>
      <c r="C12" s="467">
        <v>5</v>
      </c>
      <c r="D12" s="340"/>
      <c r="E12" s="340"/>
      <c r="F12" s="340"/>
      <c r="G12" s="340"/>
      <c r="H12" s="340"/>
      <c r="I12" s="158"/>
      <c r="J12" s="540"/>
      <c r="K12" s="28" t="s">
        <v>98</v>
      </c>
      <c r="L12" s="467">
        <v>5</v>
      </c>
      <c r="M12" s="158"/>
      <c r="N12" s="158"/>
      <c r="O12" s="158"/>
      <c r="P12" s="158"/>
      <c r="Q12" s="158"/>
    </row>
    <row r="13" spans="1:17" ht="21.95" customHeight="1" x14ac:dyDescent="0.25">
      <c r="A13" s="530" t="s">
        <v>340</v>
      </c>
      <c r="B13" s="19" t="s">
        <v>190</v>
      </c>
      <c r="C13" s="20">
        <v>200</v>
      </c>
      <c r="D13" s="20">
        <v>200</v>
      </c>
      <c r="E13" s="377">
        <v>4.5999999999999996</v>
      </c>
      <c r="F13" s="377">
        <v>3.6</v>
      </c>
      <c r="G13" s="377">
        <v>12.6</v>
      </c>
      <c r="H13" s="377">
        <v>100.4</v>
      </c>
      <c r="I13" s="117">
        <v>0.68</v>
      </c>
      <c r="J13" s="530" t="s">
        <v>340</v>
      </c>
      <c r="K13" s="19" t="s">
        <v>190</v>
      </c>
      <c r="L13" s="20">
        <v>200</v>
      </c>
      <c r="M13" s="377">
        <v>4.5999999999999996</v>
      </c>
      <c r="N13" s="377">
        <v>3.6</v>
      </c>
      <c r="O13" s="377">
        <v>12.6</v>
      </c>
      <c r="P13" s="377">
        <v>100.4</v>
      </c>
      <c r="Q13" s="117">
        <v>0.68</v>
      </c>
    </row>
    <row r="14" spans="1:17" ht="15" hidden="1" customHeight="1" x14ac:dyDescent="0.25">
      <c r="A14" s="531"/>
      <c r="B14" s="22" t="s">
        <v>341</v>
      </c>
      <c r="C14" s="23">
        <v>5</v>
      </c>
      <c r="D14" s="23">
        <v>6</v>
      </c>
      <c r="E14" s="58"/>
      <c r="F14" s="58"/>
      <c r="G14" s="58"/>
      <c r="H14" s="58"/>
      <c r="I14" s="58"/>
      <c r="J14" s="531"/>
      <c r="K14" s="22" t="s">
        <v>341</v>
      </c>
      <c r="L14" s="23">
        <v>5</v>
      </c>
      <c r="M14" s="158"/>
      <c r="N14" s="158"/>
      <c r="O14" s="158"/>
      <c r="P14" s="158"/>
      <c r="Q14" s="158"/>
    </row>
    <row r="15" spans="1:17" ht="15" hidden="1" customHeight="1" x14ac:dyDescent="0.25">
      <c r="A15" s="531"/>
      <c r="B15" s="22" t="s">
        <v>310</v>
      </c>
      <c r="C15" s="23">
        <v>130</v>
      </c>
      <c r="D15" s="23">
        <v>5</v>
      </c>
      <c r="E15" s="58"/>
      <c r="F15" s="58"/>
      <c r="G15" s="58"/>
      <c r="H15" s="58"/>
      <c r="I15" s="58"/>
      <c r="J15" s="531"/>
      <c r="K15" s="22" t="s">
        <v>310</v>
      </c>
      <c r="L15" s="23">
        <v>130</v>
      </c>
      <c r="M15" s="158"/>
      <c r="N15" s="158"/>
      <c r="O15" s="158"/>
      <c r="P15" s="158"/>
      <c r="Q15" s="158"/>
    </row>
    <row r="16" spans="1:17" ht="15" hidden="1" customHeight="1" x14ac:dyDescent="0.25">
      <c r="A16" s="535"/>
      <c r="B16" s="93" t="s">
        <v>151</v>
      </c>
      <c r="C16" s="23">
        <v>10</v>
      </c>
      <c r="D16" s="23">
        <v>100</v>
      </c>
      <c r="E16" s="58"/>
      <c r="F16" s="58"/>
      <c r="G16" s="58"/>
      <c r="H16" s="58"/>
      <c r="I16" s="58"/>
      <c r="J16" s="535"/>
      <c r="K16" s="93" t="s">
        <v>151</v>
      </c>
      <c r="L16" s="23">
        <v>10</v>
      </c>
      <c r="M16" s="158"/>
      <c r="N16" s="158"/>
      <c r="O16" s="158"/>
      <c r="P16" s="158"/>
      <c r="Q16" s="158"/>
    </row>
    <row r="17" spans="1:17" ht="24" customHeight="1" x14ac:dyDescent="0.25">
      <c r="A17" s="466" t="s">
        <v>295</v>
      </c>
      <c r="B17" s="19" t="s">
        <v>15</v>
      </c>
      <c r="C17" s="15">
        <v>20</v>
      </c>
      <c r="D17" s="20">
        <v>20</v>
      </c>
      <c r="E17" s="377">
        <f>5.6*D17/100</f>
        <v>1.1200000000000001</v>
      </c>
      <c r="F17" s="377">
        <f>0.8*D17/100</f>
        <v>0.16</v>
      </c>
      <c r="G17" s="377">
        <f>39.2*D17/100</f>
        <v>7.84</v>
      </c>
      <c r="H17" s="377">
        <f>235*D17/100</f>
        <v>47</v>
      </c>
      <c r="I17" s="377">
        <v>0</v>
      </c>
      <c r="J17" s="466" t="s">
        <v>295</v>
      </c>
      <c r="K17" s="19" t="s">
        <v>15</v>
      </c>
      <c r="L17" s="15">
        <v>20</v>
      </c>
      <c r="M17" s="377">
        <f>E17*C17/D17</f>
        <v>1.1200000000000001</v>
      </c>
      <c r="N17" s="377">
        <f>F17*C17/D17</f>
        <v>0.16</v>
      </c>
      <c r="O17" s="377">
        <f>G17*C17/D17</f>
        <v>7.8400000000000007</v>
      </c>
      <c r="P17" s="377">
        <f>H17*C17/D17</f>
        <v>47</v>
      </c>
      <c r="Q17" s="377">
        <v>0</v>
      </c>
    </row>
    <row r="18" spans="1:17" ht="21.95" hidden="1" customHeight="1" x14ac:dyDescent="0.25">
      <c r="A18" s="532" t="s">
        <v>279</v>
      </c>
      <c r="B18" s="19" t="s">
        <v>280</v>
      </c>
      <c r="C18" s="117">
        <v>185</v>
      </c>
      <c r="D18" s="20"/>
      <c r="E18" s="117">
        <v>0.64</v>
      </c>
      <c r="F18" s="117">
        <v>0.6</v>
      </c>
      <c r="G18" s="117">
        <v>15.68</v>
      </c>
      <c r="H18" s="117">
        <v>75.2</v>
      </c>
      <c r="I18" s="117">
        <v>16</v>
      </c>
      <c r="J18" s="532"/>
      <c r="K18" s="19"/>
      <c r="L18" s="117"/>
      <c r="M18" s="117"/>
      <c r="N18" s="117"/>
      <c r="O18" s="117"/>
      <c r="P18" s="117"/>
      <c r="Q18" s="117"/>
    </row>
    <row r="19" spans="1:17" ht="15" hidden="1" customHeight="1" x14ac:dyDescent="0.25">
      <c r="A19" s="534"/>
      <c r="B19" s="385" t="s">
        <v>251</v>
      </c>
      <c r="C19" s="23">
        <v>185</v>
      </c>
      <c r="D19" s="159"/>
      <c r="E19" s="159"/>
      <c r="F19" s="159"/>
      <c r="G19" s="159"/>
      <c r="H19" s="159"/>
      <c r="I19" s="159"/>
      <c r="J19" s="534"/>
      <c r="K19" s="385"/>
      <c r="L19" s="23"/>
      <c r="M19" s="159"/>
      <c r="N19" s="159"/>
      <c r="O19" s="159"/>
      <c r="P19" s="159"/>
      <c r="Q19" s="159"/>
    </row>
    <row r="20" spans="1:17" ht="15" customHeight="1" x14ac:dyDescent="0.25">
      <c r="A20" s="205"/>
      <c r="B20" s="386" t="s">
        <v>27</v>
      </c>
      <c r="C20" s="461"/>
      <c r="D20" s="469"/>
      <c r="E20" s="173">
        <f>SUM(E5:E18)</f>
        <v>22.06</v>
      </c>
      <c r="F20" s="173">
        <f>SUM(F5:F18)</f>
        <v>18.320000000000004</v>
      </c>
      <c r="G20" s="173">
        <f>SUM(G5:G18)</f>
        <v>81.72</v>
      </c>
      <c r="H20" s="173">
        <f>SUM(H5:H18)</f>
        <v>617.20000000000005</v>
      </c>
      <c r="I20" s="173">
        <f>SUM(I5:I18)</f>
        <v>18.14</v>
      </c>
      <c r="J20" s="173"/>
      <c r="K20" s="173"/>
      <c r="L20" s="173"/>
      <c r="M20" s="173">
        <f>SUM(M5:M18)</f>
        <v>14.719999999999999</v>
      </c>
      <c r="N20" s="173">
        <f>SUM(N5:N18)</f>
        <v>25.720000000000002</v>
      </c>
      <c r="O20" s="173">
        <f>SUM(O5:O18)</f>
        <v>63.74</v>
      </c>
      <c r="P20" s="173">
        <f>SUM(P5:P18)</f>
        <v>578</v>
      </c>
      <c r="Q20" s="173">
        <f>SUM(Q5:Q18)</f>
        <v>2.14</v>
      </c>
    </row>
    <row r="21" spans="1:17" ht="15" customHeight="1" x14ac:dyDescent="0.25">
      <c r="A21" s="600" t="s">
        <v>23</v>
      </c>
      <c r="B21" s="601"/>
      <c r="C21" s="216"/>
      <c r="D21" s="217"/>
      <c r="E21" s="218"/>
      <c r="F21" s="218"/>
      <c r="G21" s="218"/>
      <c r="H21" s="219"/>
      <c r="I21" s="218"/>
      <c r="J21" s="600" t="s">
        <v>23</v>
      </c>
      <c r="K21" s="601"/>
      <c r="L21" s="369"/>
      <c r="M21" s="279"/>
      <c r="N21" s="279"/>
      <c r="O21" s="279"/>
      <c r="P21" s="279"/>
      <c r="Q21" s="279"/>
    </row>
    <row r="22" spans="1:17" ht="25.5" customHeight="1" x14ac:dyDescent="0.25">
      <c r="A22" s="530" t="s">
        <v>167</v>
      </c>
      <c r="B22" s="19" t="s">
        <v>276</v>
      </c>
      <c r="C22" s="20">
        <v>60</v>
      </c>
      <c r="D22" s="377">
        <v>2.1</v>
      </c>
      <c r="E22" s="377">
        <v>2.1</v>
      </c>
      <c r="F22" s="377">
        <v>10.1</v>
      </c>
      <c r="G22" s="377">
        <v>9.3000000000000007</v>
      </c>
      <c r="H22" s="377">
        <v>136</v>
      </c>
      <c r="I22" s="377">
        <v>25.6</v>
      </c>
      <c r="J22" s="530" t="s">
        <v>167</v>
      </c>
      <c r="K22" s="19" t="s">
        <v>276</v>
      </c>
      <c r="L22" s="20">
        <v>100</v>
      </c>
      <c r="M22" s="377">
        <v>2.1</v>
      </c>
      <c r="N22" s="377">
        <v>10.1</v>
      </c>
      <c r="O22" s="377">
        <v>9.3000000000000007</v>
      </c>
      <c r="P22" s="377">
        <v>136</v>
      </c>
      <c r="Q22" s="377">
        <v>25.6</v>
      </c>
    </row>
    <row r="23" spans="1:17" hidden="1" x14ac:dyDescent="0.25">
      <c r="A23" s="531"/>
      <c r="B23" s="22" t="s">
        <v>17</v>
      </c>
      <c r="C23" s="50">
        <v>75</v>
      </c>
      <c r="D23" s="58"/>
      <c r="E23" s="58"/>
      <c r="F23" s="58"/>
      <c r="G23" s="58"/>
      <c r="H23" s="58"/>
      <c r="I23" s="58"/>
      <c r="J23" s="531"/>
      <c r="K23" s="22" t="s">
        <v>17</v>
      </c>
      <c r="L23" s="50">
        <v>125</v>
      </c>
      <c r="M23" s="58"/>
      <c r="N23" s="58"/>
      <c r="O23" s="58"/>
      <c r="P23" s="58"/>
      <c r="Q23" s="58"/>
    </row>
    <row r="24" spans="1:17" hidden="1" x14ac:dyDescent="0.25">
      <c r="A24" s="531"/>
      <c r="B24" s="22" t="s">
        <v>168</v>
      </c>
      <c r="C24" s="50">
        <v>6</v>
      </c>
      <c r="D24" s="58"/>
      <c r="E24" s="58"/>
      <c r="F24" s="58"/>
      <c r="G24" s="58"/>
      <c r="H24" s="58"/>
      <c r="I24" s="58"/>
      <c r="J24" s="531"/>
      <c r="K24" s="22" t="s">
        <v>168</v>
      </c>
      <c r="L24" s="50">
        <v>10</v>
      </c>
      <c r="M24" s="58"/>
      <c r="N24" s="58"/>
      <c r="O24" s="58"/>
      <c r="P24" s="58"/>
      <c r="Q24" s="58"/>
    </row>
    <row r="25" spans="1:17" hidden="1" x14ac:dyDescent="0.25">
      <c r="A25" s="531"/>
      <c r="B25" s="22" t="s">
        <v>96</v>
      </c>
      <c r="C25" s="50">
        <v>6</v>
      </c>
      <c r="D25" s="58"/>
      <c r="E25" s="58"/>
      <c r="F25" s="58"/>
      <c r="G25" s="58"/>
      <c r="H25" s="58"/>
      <c r="I25" s="58"/>
      <c r="J25" s="531"/>
      <c r="K25" s="22" t="s">
        <v>96</v>
      </c>
      <c r="L25" s="50">
        <v>10</v>
      </c>
      <c r="M25" s="58"/>
      <c r="N25" s="58"/>
      <c r="O25" s="58"/>
      <c r="P25" s="58"/>
      <c r="Q25" s="58"/>
    </row>
    <row r="26" spans="1:17" hidden="1" x14ac:dyDescent="0.25">
      <c r="A26" s="531"/>
      <c r="B26" s="93" t="s">
        <v>151</v>
      </c>
      <c r="C26" s="23">
        <v>1.8</v>
      </c>
      <c r="D26" s="58"/>
      <c r="E26" s="58"/>
      <c r="F26" s="58"/>
      <c r="G26" s="58"/>
      <c r="H26" s="58"/>
      <c r="I26" s="58"/>
      <c r="J26" s="531"/>
      <c r="K26" s="93" t="s">
        <v>151</v>
      </c>
      <c r="L26" s="23">
        <v>3</v>
      </c>
      <c r="M26" s="58"/>
      <c r="N26" s="58"/>
      <c r="O26" s="58"/>
      <c r="P26" s="58"/>
      <c r="Q26" s="58"/>
    </row>
    <row r="27" spans="1:17" hidden="1" x14ac:dyDescent="0.25">
      <c r="A27" s="531"/>
      <c r="B27" s="22" t="s">
        <v>94</v>
      </c>
      <c r="C27" s="23">
        <v>6</v>
      </c>
      <c r="D27" s="58"/>
      <c r="E27" s="58"/>
      <c r="F27" s="58"/>
      <c r="G27" s="58"/>
      <c r="H27" s="58"/>
      <c r="I27" s="58"/>
      <c r="J27" s="531"/>
      <c r="K27" s="22" t="s">
        <v>94</v>
      </c>
      <c r="L27" s="23">
        <v>10</v>
      </c>
      <c r="M27" s="58"/>
      <c r="N27" s="58"/>
      <c r="O27" s="58"/>
      <c r="P27" s="58"/>
      <c r="Q27" s="58"/>
    </row>
    <row r="28" spans="1:17" hidden="1" x14ac:dyDescent="0.25">
      <c r="A28" s="535"/>
      <c r="B28" s="22" t="s">
        <v>112</v>
      </c>
      <c r="C28" s="23">
        <v>0.06</v>
      </c>
      <c r="D28" s="58"/>
      <c r="E28" s="58"/>
      <c r="F28" s="58"/>
      <c r="G28" s="58"/>
      <c r="H28" s="58"/>
      <c r="I28" s="58"/>
      <c r="J28" s="531"/>
      <c r="K28" s="22" t="s">
        <v>112</v>
      </c>
      <c r="L28" s="23">
        <v>0.1</v>
      </c>
      <c r="M28" s="58"/>
      <c r="N28" s="58"/>
      <c r="O28" s="58"/>
      <c r="P28" s="58"/>
      <c r="Q28" s="58"/>
    </row>
    <row r="29" spans="1:17" ht="22.5" customHeight="1" x14ac:dyDescent="0.25">
      <c r="A29" s="530" t="s">
        <v>191</v>
      </c>
      <c r="B29" s="19" t="s">
        <v>192</v>
      </c>
      <c r="C29" s="377">
        <v>200</v>
      </c>
      <c r="D29" s="20">
        <v>300</v>
      </c>
      <c r="E29" s="377">
        <v>1.74</v>
      </c>
      <c r="F29" s="377">
        <v>3.56</v>
      </c>
      <c r="G29" s="377">
        <v>9.6199999999999992</v>
      </c>
      <c r="H29" s="290">
        <v>77.599999999999994</v>
      </c>
      <c r="I29" s="377">
        <v>7.34</v>
      </c>
      <c r="J29" s="530" t="s">
        <v>191</v>
      </c>
      <c r="K29" s="19" t="s">
        <v>192</v>
      </c>
      <c r="L29" s="377">
        <v>250</v>
      </c>
      <c r="M29" s="377">
        <v>2.17</v>
      </c>
      <c r="N29" s="377">
        <v>4.45</v>
      </c>
      <c r="O29" s="377">
        <v>12.02</v>
      </c>
      <c r="P29" s="377">
        <v>97</v>
      </c>
      <c r="Q29" s="290">
        <v>9.17</v>
      </c>
    </row>
    <row r="30" spans="1:17" ht="15" hidden="1" customHeight="1" x14ac:dyDescent="0.25">
      <c r="A30" s="531"/>
      <c r="B30" s="22" t="s">
        <v>108</v>
      </c>
      <c r="C30" s="58">
        <v>51.2</v>
      </c>
      <c r="D30" s="23">
        <f>C30/C29*D29</f>
        <v>76.8</v>
      </c>
      <c r="E30" s="58"/>
      <c r="F30" s="58"/>
      <c r="G30" s="58"/>
      <c r="H30" s="58"/>
      <c r="I30" s="58"/>
      <c r="J30" s="531"/>
      <c r="K30" s="22" t="s">
        <v>108</v>
      </c>
      <c r="L30" s="58">
        <v>64</v>
      </c>
      <c r="M30" s="58"/>
      <c r="N30" s="58"/>
      <c r="O30" s="58"/>
      <c r="P30" s="58"/>
      <c r="Q30" s="58"/>
    </row>
    <row r="31" spans="1:17" hidden="1" x14ac:dyDescent="0.25">
      <c r="A31" s="531"/>
      <c r="B31" s="28" t="s">
        <v>95</v>
      </c>
      <c r="C31" s="58">
        <v>8</v>
      </c>
      <c r="D31" s="23">
        <v>125.3</v>
      </c>
      <c r="E31" s="58"/>
      <c r="F31" s="58"/>
      <c r="G31" s="58"/>
      <c r="H31" s="58"/>
      <c r="I31" s="58"/>
      <c r="J31" s="531"/>
      <c r="K31" s="28" t="s">
        <v>95</v>
      </c>
      <c r="L31" s="58">
        <v>10</v>
      </c>
      <c r="M31" s="58"/>
      <c r="N31" s="58"/>
      <c r="O31" s="58"/>
      <c r="P31" s="58"/>
      <c r="Q31" s="58"/>
    </row>
    <row r="32" spans="1:17" hidden="1" x14ac:dyDescent="0.25">
      <c r="A32" s="531"/>
      <c r="B32" s="28" t="s">
        <v>96</v>
      </c>
      <c r="C32" s="58">
        <v>9</v>
      </c>
      <c r="D32" s="58">
        <v>15.96</v>
      </c>
      <c r="E32" s="58"/>
      <c r="F32" s="58"/>
      <c r="G32" s="58"/>
      <c r="H32" s="58"/>
      <c r="I32" s="58"/>
      <c r="J32" s="531"/>
      <c r="K32" s="28" t="s">
        <v>96</v>
      </c>
      <c r="L32" s="58">
        <v>11.25</v>
      </c>
      <c r="M32" s="58"/>
      <c r="N32" s="58"/>
      <c r="O32" s="58"/>
      <c r="P32" s="58"/>
      <c r="Q32" s="58"/>
    </row>
    <row r="33" spans="1:17" hidden="1" x14ac:dyDescent="0.25">
      <c r="A33" s="531"/>
      <c r="B33" s="28" t="s">
        <v>110</v>
      </c>
      <c r="C33" s="58">
        <v>34.4</v>
      </c>
      <c r="D33" s="58"/>
      <c r="E33" s="58"/>
      <c r="F33" s="58"/>
      <c r="G33" s="58"/>
      <c r="H33" s="58"/>
      <c r="I33" s="58"/>
      <c r="J33" s="531"/>
      <c r="K33" s="28" t="s">
        <v>110</v>
      </c>
      <c r="L33" s="58">
        <v>43</v>
      </c>
      <c r="M33" s="58"/>
      <c r="N33" s="58"/>
      <c r="O33" s="58"/>
      <c r="P33" s="58"/>
      <c r="Q33" s="58"/>
    </row>
    <row r="34" spans="1:17" hidden="1" x14ac:dyDescent="0.25">
      <c r="A34" s="531"/>
      <c r="B34" s="28" t="s">
        <v>98</v>
      </c>
      <c r="C34" s="58">
        <v>4</v>
      </c>
      <c r="D34" s="58"/>
      <c r="E34" s="58"/>
      <c r="F34" s="58"/>
      <c r="G34" s="58"/>
      <c r="H34" s="58"/>
      <c r="I34" s="58"/>
      <c r="J34" s="531"/>
      <c r="K34" s="28" t="s">
        <v>98</v>
      </c>
      <c r="L34" s="58">
        <v>5</v>
      </c>
      <c r="M34" s="58"/>
      <c r="N34" s="58"/>
      <c r="O34" s="58"/>
      <c r="P34" s="58"/>
      <c r="Q34" s="58"/>
    </row>
    <row r="35" spans="1:17" hidden="1" x14ac:dyDescent="0.25">
      <c r="A35" s="531"/>
      <c r="B35" s="93" t="s">
        <v>151</v>
      </c>
      <c r="C35" s="58">
        <v>2</v>
      </c>
      <c r="D35" s="58"/>
      <c r="E35" s="58"/>
      <c r="F35" s="58"/>
      <c r="G35" s="58"/>
      <c r="H35" s="58"/>
      <c r="I35" s="58"/>
      <c r="J35" s="531"/>
      <c r="K35" s="93" t="s">
        <v>151</v>
      </c>
      <c r="L35" s="58">
        <v>2.5</v>
      </c>
      <c r="M35" s="58"/>
      <c r="N35" s="58"/>
      <c r="O35" s="58"/>
      <c r="P35" s="58"/>
      <c r="Q35" s="58"/>
    </row>
    <row r="36" spans="1:17" hidden="1" x14ac:dyDescent="0.25">
      <c r="A36" s="531"/>
      <c r="B36" s="22" t="s">
        <v>147</v>
      </c>
      <c r="C36" s="58">
        <v>1.04</v>
      </c>
      <c r="D36" s="23">
        <f>C36/C32*D32</f>
        <v>1.8442666666666669</v>
      </c>
      <c r="E36" s="58"/>
      <c r="F36" s="58"/>
      <c r="G36" s="58"/>
      <c r="H36" s="58"/>
      <c r="I36" s="58"/>
      <c r="J36" s="531"/>
      <c r="K36" s="22" t="s">
        <v>147</v>
      </c>
      <c r="L36" s="58">
        <v>1.3</v>
      </c>
      <c r="M36" s="58"/>
      <c r="N36" s="58"/>
      <c r="O36" s="58"/>
      <c r="P36" s="58"/>
      <c r="Q36" s="58"/>
    </row>
    <row r="37" spans="1:17" ht="18.75" hidden="1" customHeight="1" x14ac:dyDescent="0.25">
      <c r="A37" s="531"/>
      <c r="B37" s="22" t="s">
        <v>117</v>
      </c>
      <c r="C37" s="58">
        <v>2</v>
      </c>
      <c r="D37" s="23">
        <v>2.8</v>
      </c>
      <c r="E37" s="58"/>
      <c r="F37" s="58"/>
      <c r="G37" s="58"/>
      <c r="H37" s="58"/>
      <c r="I37" s="58"/>
      <c r="J37" s="531"/>
      <c r="K37" s="22" t="s">
        <v>117</v>
      </c>
      <c r="L37" s="58">
        <v>2.5</v>
      </c>
      <c r="M37" s="58"/>
      <c r="N37" s="58"/>
      <c r="O37" s="58"/>
      <c r="P37" s="58"/>
      <c r="Q37" s="58"/>
    </row>
    <row r="38" spans="1:17" ht="24" customHeight="1" x14ac:dyDescent="0.25">
      <c r="A38" s="530" t="s">
        <v>193</v>
      </c>
      <c r="B38" s="94" t="s">
        <v>24</v>
      </c>
      <c r="C38" s="15">
        <v>120</v>
      </c>
      <c r="D38" s="15">
        <v>100</v>
      </c>
      <c r="E38" s="117">
        <v>13.6</v>
      </c>
      <c r="F38" s="117">
        <v>13.5</v>
      </c>
      <c r="G38" s="117">
        <v>4.0999999999999996</v>
      </c>
      <c r="H38" s="117">
        <v>192</v>
      </c>
      <c r="I38" s="117">
        <v>2.2999999999999998</v>
      </c>
      <c r="J38" s="593" t="s">
        <v>193</v>
      </c>
      <c r="K38" s="94" t="s">
        <v>24</v>
      </c>
      <c r="L38" s="15">
        <v>120</v>
      </c>
      <c r="M38" s="117">
        <v>13.6</v>
      </c>
      <c r="N38" s="117">
        <v>13.5</v>
      </c>
      <c r="O38" s="117">
        <v>4.0999999999999996</v>
      </c>
      <c r="P38" s="117">
        <v>192</v>
      </c>
      <c r="Q38" s="117">
        <v>2.2999999999999998</v>
      </c>
    </row>
    <row r="39" spans="1:17" ht="15" hidden="1" customHeight="1" x14ac:dyDescent="0.25">
      <c r="A39" s="531"/>
      <c r="B39" s="28" t="s">
        <v>242</v>
      </c>
      <c r="C39" s="23">
        <v>184</v>
      </c>
      <c r="D39" s="23">
        <v>120</v>
      </c>
      <c r="E39" s="201"/>
      <c r="F39" s="201"/>
      <c r="G39" s="201"/>
      <c r="H39" s="197"/>
      <c r="I39" s="201"/>
      <c r="J39" s="594"/>
      <c r="K39" s="28" t="s">
        <v>242</v>
      </c>
      <c r="L39" s="23">
        <v>184</v>
      </c>
      <c r="M39" s="201"/>
      <c r="N39" s="201"/>
      <c r="O39" s="201"/>
      <c r="P39" s="197"/>
      <c r="Q39" s="201"/>
    </row>
    <row r="40" spans="1:17" ht="15" hidden="1" customHeight="1" x14ac:dyDescent="0.25">
      <c r="A40" s="531"/>
      <c r="B40" s="93" t="s">
        <v>98</v>
      </c>
      <c r="C40" s="23">
        <v>9</v>
      </c>
      <c r="D40" s="23">
        <v>5.5</v>
      </c>
      <c r="E40" s="201"/>
      <c r="F40" s="201"/>
      <c r="G40" s="201"/>
      <c r="H40" s="197"/>
      <c r="I40" s="201"/>
      <c r="J40" s="594"/>
      <c r="K40" s="93" t="s">
        <v>98</v>
      </c>
      <c r="L40" s="23">
        <v>9</v>
      </c>
      <c r="M40" s="201"/>
      <c r="N40" s="201"/>
      <c r="O40" s="201"/>
      <c r="P40" s="197"/>
      <c r="Q40" s="201"/>
    </row>
    <row r="41" spans="1:17" ht="15" hidden="1" customHeight="1" x14ac:dyDescent="0.25">
      <c r="A41" s="531"/>
      <c r="B41" s="93" t="s">
        <v>96</v>
      </c>
      <c r="C41" s="23">
        <v>7.5</v>
      </c>
      <c r="D41" s="23">
        <v>16</v>
      </c>
      <c r="E41" s="201"/>
      <c r="F41" s="201"/>
      <c r="G41" s="201"/>
      <c r="H41" s="197"/>
      <c r="I41" s="201"/>
      <c r="J41" s="594"/>
      <c r="K41" s="93" t="s">
        <v>96</v>
      </c>
      <c r="L41" s="23">
        <v>7.5</v>
      </c>
      <c r="M41" s="201"/>
      <c r="N41" s="201"/>
      <c r="O41" s="201"/>
      <c r="P41" s="197"/>
      <c r="Q41" s="201"/>
    </row>
    <row r="42" spans="1:17" ht="15" hidden="1" customHeight="1" x14ac:dyDescent="0.25">
      <c r="A42" s="531"/>
      <c r="B42" s="22" t="s">
        <v>147</v>
      </c>
      <c r="C42" s="23">
        <v>3.7</v>
      </c>
      <c r="D42" s="23">
        <v>6</v>
      </c>
      <c r="E42" s="201"/>
      <c r="F42" s="201"/>
      <c r="G42" s="201"/>
      <c r="H42" s="197"/>
      <c r="I42" s="201"/>
      <c r="J42" s="594"/>
      <c r="K42" s="22" t="s">
        <v>147</v>
      </c>
      <c r="L42" s="23">
        <v>3.7</v>
      </c>
      <c r="M42" s="201"/>
      <c r="N42" s="201"/>
      <c r="O42" s="201"/>
      <c r="P42" s="197"/>
      <c r="Q42" s="201"/>
    </row>
    <row r="43" spans="1:17" ht="15" hidden="1" customHeight="1" x14ac:dyDescent="0.25">
      <c r="A43" s="531"/>
      <c r="B43" s="93" t="s">
        <v>343</v>
      </c>
      <c r="C43" s="23">
        <v>1.9</v>
      </c>
      <c r="D43" s="23">
        <v>40</v>
      </c>
      <c r="E43" s="201"/>
      <c r="F43" s="201"/>
      <c r="G43" s="201"/>
      <c r="H43" s="197"/>
      <c r="I43" s="201"/>
      <c r="J43" s="594"/>
      <c r="K43" s="93" t="s">
        <v>343</v>
      </c>
      <c r="L43" s="23">
        <v>1.9</v>
      </c>
      <c r="M43" s="201"/>
      <c r="N43" s="201"/>
      <c r="O43" s="201"/>
      <c r="P43" s="197"/>
      <c r="Q43" s="201"/>
    </row>
    <row r="44" spans="1:17" ht="15" hidden="1" customHeight="1" x14ac:dyDescent="0.25">
      <c r="A44" s="531"/>
      <c r="B44" s="93" t="s">
        <v>159</v>
      </c>
      <c r="C44" s="23">
        <v>0.9</v>
      </c>
      <c r="D44" s="23">
        <v>17.899999999999999</v>
      </c>
      <c r="E44" s="201"/>
      <c r="F44" s="201"/>
      <c r="G44" s="201"/>
      <c r="H44" s="197"/>
      <c r="I44" s="201"/>
      <c r="J44" s="594"/>
      <c r="K44" s="93" t="s">
        <v>159</v>
      </c>
      <c r="L44" s="23">
        <v>0.9</v>
      </c>
      <c r="M44" s="201"/>
      <c r="N44" s="201"/>
      <c r="O44" s="201"/>
      <c r="P44" s="197"/>
      <c r="Q44" s="201"/>
    </row>
    <row r="45" spans="1:17" ht="15" hidden="1" customHeight="1" x14ac:dyDescent="0.25">
      <c r="A45" s="531"/>
      <c r="B45" s="93" t="s">
        <v>117</v>
      </c>
      <c r="C45" s="23">
        <v>5</v>
      </c>
      <c r="D45" s="23">
        <v>5</v>
      </c>
      <c r="E45" s="201"/>
      <c r="F45" s="201"/>
      <c r="G45" s="201"/>
      <c r="H45" s="197"/>
      <c r="I45" s="201"/>
      <c r="J45" s="594"/>
      <c r="K45" s="93" t="s">
        <v>117</v>
      </c>
      <c r="L45" s="23">
        <v>5</v>
      </c>
      <c r="M45" s="201"/>
      <c r="N45" s="201"/>
      <c r="O45" s="201"/>
      <c r="P45" s="197"/>
      <c r="Q45" s="201"/>
    </row>
    <row r="46" spans="1:17" ht="15" hidden="1" customHeight="1" x14ac:dyDescent="0.25">
      <c r="A46" s="531"/>
      <c r="B46" s="93" t="s">
        <v>95</v>
      </c>
      <c r="C46" s="23">
        <v>7.5</v>
      </c>
      <c r="D46" s="23">
        <v>2.5</v>
      </c>
      <c r="E46" s="201"/>
      <c r="F46" s="201"/>
      <c r="G46" s="201"/>
      <c r="H46" s="197"/>
      <c r="I46" s="201"/>
      <c r="J46" s="594"/>
      <c r="K46" s="93" t="s">
        <v>95</v>
      </c>
      <c r="L46" s="23">
        <v>7.5</v>
      </c>
      <c r="M46" s="201"/>
      <c r="N46" s="201"/>
      <c r="O46" s="201"/>
      <c r="P46" s="197"/>
      <c r="Q46" s="201"/>
    </row>
    <row r="47" spans="1:17" ht="28.5" customHeight="1" x14ac:dyDescent="0.25">
      <c r="A47" s="530" t="s">
        <v>342</v>
      </c>
      <c r="B47" s="19" t="s">
        <v>185</v>
      </c>
      <c r="C47" s="20">
        <v>150</v>
      </c>
      <c r="D47" s="58">
        <v>5.66</v>
      </c>
      <c r="E47" s="377">
        <v>8.5500000000000007</v>
      </c>
      <c r="F47" s="377">
        <v>7.85</v>
      </c>
      <c r="G47" s="377">
        <v>37.11</v>
      </c>
      <c r="H47" s="377">
        <v>252</v>
      </c>
      <c r="I47" s="377">
        <v>0</v>
      </c>
      <c r="J47" s="530" t="s">
        <v>342</v>
      </c>
      <c r="K47" s="19" t="s">
        <v>185</v>
      </c>
      <c r="L47" s="20">
        <v>200</v>
      </c>
      <c r="M47" s="377">
        <v>11.4</v>
      </c>
      <c r="N47" s="377">
        <v>10.46</v>
      </c>
      <c r="O47" s="377">
        <v>49.48</v>
      </c>
      <c r="P47" s="377">
        <v>337.3</v>
      </c>
      <c r="Q47" s="377">
        <v>0</v>
      </c>
    </row>
    <row r="48" spans="1:17" ht="15.75" hidden="1" customHeight="1" x14ac:dyDescent="0.25">
      <c r="A48" s="531"/>
      <c r="B48" s="22" t="s">
        <v>186</v>
      </c>
      <c r="C48" s="58">
        <v>69</v>
      </c>
      <c r="D48" s="58"/>
      <c r="E48" s="58"/>
      <c r="F48" s="58"/>
      <c r="G48" s="58"/>
      <c r="H48" s="58"/>
      <c r="I48" s="58"/>
      <c r="J48" s="531"/>
      <c r="K48" s="22" t="s">
        <v>186</v>
      </c>
      <c r="L48" s="58">
        <v>92</v>
      </c>
      <c r="M48" s="158"/>
      <c r="N48" s="158"/>
      <c r="O48" s="158"/>
      <c r="P48" s="158"/>
      <c r="Q48" s="158"/>
    </row>
    <row r="49" spans="1:17" ht="15.75" hidden="1" customHeight="1" x14ac:dyDescent="0.25">
      <c r="A49" s="531"/>
      <c r="B49" s="4" t="s">
        <v>98</v>
      </c>
      <c r="C49" s="58">
        <v>6.75</v>
      </c>
      <c r="D49" s="58"/>
      <c r="E49" s="58"/>
      <c r="F49" s="58"/>
      <c r="G49" s="58"/>
      <c r="H49" s="58"/>
      <c r="I49" s="58"/>
      <c r="J49" s="535"/>
      <c r="K49" s="4" t="s">
        <v>98</v>
      </c>
      <c r="L49" s="58">
        <v>9</v>
      </c>
      <c r="M49" s="158"/>
      <c r="N49" s="159"/>
      <c r="O49" s="158"/>
      <c r="P49" s="158"/>
      <c r="Q49" s="158"/>
    </row>
    <row r="50" spans="1:17" ht="24" customHeight="1" x14ac:dyDescent="0.25">
      <c r="A50" s="556" t="s">
        <v>194</v>
      </c>
      <c r="B50" s="312" t="s">
        <v>195</v>
      </c>
      <c r="C50" s="482">
        <v>200</v>
      </c>
      <c r="D50" s="377"/>
      <c r="E50" s="117">
        <v>1.8</v>
      </c>
      <c r="F50" s="117">
        <v>0</v>
      </c>
      <c r="G50" s="117">
        <v>28.6</v>
      </c>
      <c r="H50" s="117">
        <v>121.4</v>
      </c>
      <c r="I50" s="117">
        <v>0.4</v>
      </c>
      <c r="J50" s="556" t="s">
        <v>194</v>
      </c>
      <c r="K50" s="312" t="s">
        <v>195</v>
      </c>
      <c r="L50" s="482">
        <v>200</v>
      </c>
      <c r="M50" s="117">
        <v>1.8</v>
      </c>
      <c r="N50" s="117">
        <v>0</v>
      </c>
      <c r="O50" s="117">
        <v>28.6</v>
      </c>
      <c r="P50" s="117">
        <v>121.4</v>
      </c>
      <c r="Q50" s="117">
        <v>0.4</v>
      </c>
    </row>
    <row r="51" spans="1:17" ht="15.75" hidden="1" customHeight="1" x14ac:dyDescent="0.25">
      <c r="A51" s="556"/>
      <c r="B51" s="310" t="s">
        <v>200</v>
      </c>
      <c r="C51" s="107">
        <v>25</v>
      </c>
      <c r="D51" s="58"/>
      <c r="E51" s="58"/>
      <c r="F51" s="58"/>
      <c r="G51" s="58"/>
      <c r="H51" s="58"/>
      <c r="I51" s="292"/>
      <c r="J51" s="556"/>
      <c r="K51" s="310" t="s">
        <v>200</v>
      </c>
      <c r="L51" s="107">
        <v>25</v>
      </c>
      <c r="M51" s="58"/>
      <c r="N51" s="58"/>
      <c r="O51" s="58"/>
      <c r="P51" s="58"/>
      <c r="Q51" s="58"/>
    </row>
    <row r="52" spans="1:17" ht="15.75" hidden="1" customHeight="1" x14ac:dyDescent="0.25">
      <c r="A52" s="556"/>
      <c r="B52" s="310" t="s">
        <v>133</v>
      </c>
      <c r="C52" s="107">
        <v>10</v>
      </c>
      <c r="D52" s="58"/>
      <c r="E52" s="58"/>
      <c r="F52" s="58"/>
      <c r="G52" s="58"/>
      <c r="H52" s="58"/>
      <c r="I52" s="292"/>
      <c r="J52" s="556"/>
      <c r="K52" s="310" t="s">
        <v>133</v>
      </c>
      <c r="L52" s="107">
        <v>10</v>
      </c>
      <c r="M52" s="58"/>
      <c r="N52" s="58"/>
      <c r="O52" s="58"/>
      <c r="P52" s="58"/>
      <c r="Q52" s="58"/>
    </row>
    <row r="53" spans="1:17" ht="24" customHeight="1" x14ac:dyDescent="0.25">
      <c r="A53" s="466" t="s">
        <v>295</v>
      </c>
      <c r="B53" s="19" t="s">
        <v>15</v>
      </c>
      <c r="C53" s="72">
        <v>70</v>
      </c>
      <c r="D53" s="58"/>
      <c r="E53" s="377">
        <v>2.94</v>
      </c>
      <c r="F53" s="377">
        <v>0.42</v>
      </c>
      <c r="G53" s="377">
        <v>20.58</v>
      </c>
      <c r="H53" s="377">
        <v>123</v>
      </c>
      <c r="I53" s="377">
        <v>0</v>
      </c>
      <c r="J53" s="466" t="s">
        <v>295</v>
      </c>
      <c r="K53" s="19" t="s">
        <v>15</v>
      </c>
      <c r="L53" s="72">
        <v>80</v>
      </c>
      <c r="M53" s="377">
        <v>3.36</v>
      </c>
      <c r="N53" s="377">
        <v>0.48</v>
      </c>
      <c r="O53" s="377">
        <v>23.52</v>
      </c>
      <c r="P53" s="377">
        <v>141</v>
      </c>
      <c r="Q53" s="377">
        <v>0</v>
      </c>
    </row>
    <row r="54" spans="1:17" ht="24" customHeight="1" x14ac:dyDescent="0.25">
      <c r="A54" s="466" t="s">
        <v>296</v>
      </c>
      <c r="B54" s="19" t="s">
        <v>7</v>
      </c>
      <c r="C54" s="15">
        <v>60</v>
      </c>
      <c r="D54" s="58"/>
      <c r="E54" s="377">
        <v>1.84</v>
      </c>
      <c r="F54" s="377">
        <v>0.48</v>
      </c>
      <c r="G54" s="377">
        <v>13.36</v>
      </c>
      <c r="H54" s="377">
        <v>69.599999999999994</v>
      </c>
      <c r="I54" s="377">
        <v>0</v>
      </c>
      <c r="J54" s="466" t="s">
        <v>296</v>
      </c>
      <c r="K54" s="19" t="s">
        <v>7</v>
      </c>
      <c r="L54" s="15">
        <v>60</v>
      </c>
      <c r="M54" s="377">
        <v>1.84</v>
      </c>
      <c r="N54" s="377">
        <v>0.48</v>
      </c>
      <c r="O54" s="377">
        <v>13.36</v>
      </c>
      <c r="P54" s="377">
        <v>69.599999999999994</v>
      </c>
      <c r="Q54" s="377">
        <v>0</v>
      </c>
    </row>
    <row r="55" spans="1:17" ht="0.75" customHeight="1" thickBot="1" x14ac:dyDescent="0.3">
      <c r="A55" s="142"/>
      <c r="B55" s="37"/>
      <c r="C55" s="59"/>
      <c r="D55" s="27"/>
      <c r="E55" s="58"/>
      <c r="F55" s="58"/>
      <c r="G55" s="58"/>
      <c r="H55" s="58">
        <f>SUM(H22:H54)</f>
        <v>971.6</v>
      </c>
      <c r="I55" s="58"/>
      <c r="J55" s="158"/>
      <c r="K55" s="158"/>
      <c r="L55" s="158"/>
      <c r="M55" s="158"/>
      <c r="N55" s="158"/>
      <c r="O55" s="158"/>
      <c r="P55" s="158">
        <f>SUM(P22:P54)</f>
        <v>1094.2999999999997</v>
      </c>
      <c r="Q55" s="158"/>
    </row>
    <row r="56" spans="1:17" ht="15" customHeight="1" thickBot="1" x14ac:dyDescent="0.3">
      <c r="A56" s="311"/>
      <c r="B56" s="483" t="s">
        <v>27</v>
      </c>
      <c r="C56" s="461"/>
      <c r="D56" s="469"/>
      <c r="E56" s="173">
        <f>SUM(E22:E55)</f>
        <v>32.57</v>
      </c>
      <c r="F56" s="173">
        <f>SUM(F22:F55)</f>
        <v>35.909999999999997</v>
      </c>
      <c r="G56" s="173">
        <f>SUM(G22:G55)</f>
        <v>122.67</v>
      </c>
      <c r="H56" s="173">
        <f>SUM(H22:H55)</f>
        <v>1943.2</v>
      </c>
      <c r="I56" s="173">
        <f>SUM(I22:I55)</f>
        <v>35.639999999999993</v>
      </c>
      <c r="J56" s="173"/>
      <c r="K56" s="173" t="s">
        <v>27</v>
      </c>
      <c r="L56" s="173"/>
      <c r="M56" s="173">
        <f>SUM(M22:M55)</f>
        <v>36.270000000000003</v>
      </c>
      <c r="N56" s="173">
        <f>SUM(N22:N55)</f>
        <v>39.47</v>
      </c>
      <c r="O56" s="173">
        <f>SUM(O22:O55)</f>
        <v>140.38</v>
      </c>
      <c r="P56" s="173">
        <f>SUM(P55)</f>
        <v>1094.2999999999997</v>
      </c>
      <c r="Q56" s="173">
        <f>SUM(Q22:Q55)</f>
        <v>37.47</v>
      </c>
    </row>
    <row r="57" spans="1:17" ht="15" customHeight="1" x14ac:dyDescent="0.25">
      <c r="A57" s="595" t="s">
        <v>11</v>
      </c>
      <c r="B57" s="596"/>
      <c r="C57" s="4"/>
      <c r="D57" s="2"/>
      <c r="E57" s="90"/>
      <c r="F57" s="90"/>
      <c r="G57" s="90"/>
      <c r="H57" s="77"/>
      <c r="I57" s="90"/>
      <c r="J57" s="361"/>
      <c r="K57" s="361"/>
      <c r="L57" s="361"/>
      <c r="M57" s="361"/>
      <c r="N57" s="361"/>
      <c r="O57" s="361"/>
      <c r="P57" s="371"/>
      <c r="Q57" s="361"/>
    </row>
    <row r="58" spans="1:17" ht="24" customHeight="1" x14ac:dyDescent="0.25">
      <c r="A58" s="530" t="s">
        <v>225</v>
      </c>
      <c r="B58" s="94" t="s">
        <v>282</v>
      </c>
      <c r="C58" s="20" t="s">
        <v>305</v>
      </c>
      <c r="D58" s="17"/>
      <c r="E58" s="377">
        <v>19.38</v>
      </c>
      <c r="F58" s="377">
        <v>12.96</v>
      </c>
      <c r="G58" s="377">
        <v>23.25</v>
      </c>
      <c r="H58" s="377">
        <v>253.16</v>
      </c>
      <c r="I58" s="377">
        <v>0.12</v>
      </c>
      <c r="J58" s="171"/>
      <c r="K58" s="171"/>
      <c r="L58" s="171"/>
      <c r="M58" s="171"/>
      <c r="N58" s="171"/>
      <c r="O58" s="171"/>
      <c r="P58" s="368"/>
      <c r="Q58" s="171"/>
    </row>
    <row r="59" spans="1:17" ht="15" customHeight="1" x14ac:dyDescent="0.25">
      <c r="A59" s="531"/>
      <c r="B59" s="93" t="s">
        <v>152</v>
      </c>
      <c r="C59" s="23">
        <v>93</v>
      </c>
      <c r="D59" s="62"/>
      <c r="E59" s="301"/>
      <c r="F59" s="301"/>
      <c r="G59" s="301"/>
      <c r="H59" s="301"/>
      <c r="I59" s="301"/>
      <c r="J59" s="362"/>
      <c r="K59" s="484" t="s">
        <v>57</v>
      </c>
      <c r="L59" s="362"/>
      <c r="M59" s="363">
        <v>50.99</v>
      </c>
      <c r="N59" s="363">
        <v>51.92</v>
      </c>
      <c r="O59" s="363">
        <v>194.6</v>
      </c>
      <c r="P59" s="364">
        <v>1673</v>
      </c>
      <c r="Q59" s="362">
        <v>39.1</v>
      </c>
    </row>
    <row r="60" spans="1:17" ht="15" customHeight="1" x14ac:dyDescent="0.25">
      <c r="A60" s="531"/>
      <c r="B60" s="93"/>
      <c r="C60" s="23"/>
      <c r="D60" s="62"/>
      <c r="E60" s="321"/>
      <c r="F60" s="321"/>
      <c r="G60" s="321"/>
      <c r="H60" s="321"/>
      <c r="I60" s="321"/>
      <c r="J60" s="521"/>
      <c r="K60" s="522"/>
      <c r="L60" s="521"/>
      <c r="M60" s="523"/>
      <c r="N60" s="523"/>
      <c r="O60" s="523"/>
      <c r="P60" s="524"/>
      <c r="Q60" s="521"/>
    </row>
    <row r="61" spans="1:17" ht="15" customHeight="1" x14ac:dyDescent="0.25">
      <c r="A61" s="531"/>
      <c r="B61" s="93" t="s">
        <v>99</v>
      </c>
      <c r="C61" s="23">
        <v>8</v>
      </c>
      <c r="D61" s="23"/>
      <c r="E61" s="58"/>
      <c r="F61" s="58"/>
      <c r="G61" s="58"/>
      <c r="H61" s="58"/>
      <c r="I61" s="58"/>
      <c r="J61" s="598" t="s">
        <v>233</v>
      </c>
      <c r="K61" s="598"/>
      <c r="L61" s="598"/>
      <c r="M61" s="598"/>
      <c r="N61" s="598"/>
      <c r="O61" s="598"/>
      <c r="P61" s="598"/>
      <c r="Q61" s="598"/>
    </row>
    <row r="62" spans="1:17" ht="15" hidden="1" customHeight="1" x14ac:dyDescent="0.25">
      <c r="A62" s="531"/>
      <c r="B62" s="93" t="s">
        <v>310</v>
      </c>
      <c r="C62" s="23">
        <v>24</v>
      </c>
      <c r="D62" s="23"/>
      <c r="E62" s="58"/>
      <c r="F62" s="58"/>
      <c r="G62" s="58"/>
      <c r="H62" s="58"/>
      <c r="I62" s="58"/>
      <c r="J62" s="158"/>
      <c r="K62" s="158"/>
      <c r="L62" s="158"/>
      <c r="M62" s="158"/>
      <c r="N62" s="158"/>
      <c r="O62" s="158"/>
      <c r="P62" s="158"/>
      <c r="Q62" s="158"/>
    </row>
    <row r="63" spans="1:17" ht="15" hidden="1" customHeight="1" x14ac:dyDescent="0.25">
      <c r="A63" s="531"/>
      <c r="B63" s="93" t="s">
        <v>292</v>
      </c>
      <c r="C63" s="23">
        <v>2.65</v>
      </c>
      <c r="D63" s="23"/>
      <c r="E63" s="58"/>
      <c r="F63" s="58"/>
      <c r="G63" s="58"/>
      <c r="H63" s="58"/>
      <c r="I63" s="58"/>
      <c r="J63" s="158"/>
      <c r="K63" s="158"/>
      <c r="L63" s="158"/>
      <c r="M63" s="158"/>
      <c r="N63" s="158"/>
      <c r="O63" s="158"/>
      <c r="P63" s="158"/>
      <c r="Q63" s="158"/>
    </row>
    <row r="64" spans="1:17" ht="15" hidden="1" customHeight="1" x14ac:dyDescent="0.25">
      <c r="A64" s="531"/>
      <c r="B64" s="93" t="s">
        <v>151</v>
      </c>
      <c r="C64" s="23">
        <v>6.45</v>
      </c>
      <c r="D64" s="23"/>
      <c r="E64" s="58"/>
      <c r="F64" s="58"/>
      <c r="G64" s="58"/>
      <c r="H64" s="58"/>
      <c r="I64" s="58"/>
      <c r="J64" s="158"/>
      <c r="K64" s="158"/>
      <c r="L64" s="158"/>
      <c r="M64" s="158"/>
      <c r="N64" s="158"/>
      <c r="O64" s="158"/>
      <c r="P64" s="158"/>
      <c r="Q64" s="158"/>
    </row>
    <row r="65" spans="1:17" ht="15" hidden="1" customHeight="1" x14ac:dyDescent="0.25">
      <c r="A65" s="531"/>
      <c r="B65" s="93" t="s">
        <v>293</v>
      </c>
      <c r="C65" s="58">
        <v>3.46</v>
      </c>
      <c r="D65" s="23"/>
      <c r="E65" s="58"/>
      <c r="F65" s="58"/>
      <c r="G65" s="58"/>
      <c r="H65" s="58"/>
      <c r="I65" s="58"/>
      <c r="J65" s="158"/>
      <c r="K65" s="158"/>
      <c r="L65" s="158"/>
      <c r="M65" s="158"/>
      <c r="N65" s="158"/>
      <c r="O65" s="158"/>
      <c r="P65" s="158"/>
      <c r="Q65" s="158"/>
    </row>
    <row r="66" spans="1:17" ht="15" hidden="1" customHeight="1" x14ac:dyDescent="0.25">
      <c r="A66" s="531"/>
      <c r="B66" s="93" t="s">
        <v>116</v>
      </c>
      <c r="C66" s="58">
        <v>0.01</v>
      </c>
      <c r="D66" s="20"/>
      <c r="E66" s="58"/>
      <c r="F66" s="58"/>
      <c r="G66" s="58"/>
      <c r="H66" s="58"/>
      <c r="I66" s="300"/>
      <c r="J66" s="158"/>
      <c r="K66" s="158"/>
      <c r="L66" s="158"/>
      <c r="M66" s="158"/>
      <c r="N66" s="158"/>
      <c r="O66" s="158"/>
      <c r="P66" s="158"/>
      <c r="Q66" s="158"/>
    </row>
    <row r="67" spans="1:17" ht="15" hidden="1" customHeight="1" x14ac:dyDescent="0.25">
      <c r="A67" s="531"/>
      <c r="B67" s="93" t="s">
        <v>98</v>
      </c>
      <c r="C67" s="59">
        <v>3.46</v>
      </c>
      <c r="D67" s="303"/>
      <c r="E67" s="58"/>
      <c r="F67" s="58"/>
      <c r="G67" s="58"/>
      <c r="H67" s="58"/>
      <c r="I67" s="58"/>
      <c r="J67" s="370"/>
      <c r="K67" s="370"/>
      <c r="L67" s="370"/>
      <c r="M67" s="168"/>
      <c r="N67" s="168"/>
      <c r="O67" s="158"/>
      <c r="P67" s="158"/>
      <c r="Q67" s="370"/>
    </row>
    <row r="68" spans="1:17" ht="15" hidden="1" customHeight="1" x14ac:dyDescent="0.25">
      <c r="A68" s="531"/>
      <c r="B68" s="93" t="s">
        <v>294</v>
      </c>
      <c r="C68" s="58">
        <v>3.46</v>
      </c>
      <c r="D68" s="303"/>
      <c r="E68" s="58"/>
      <c r="F68" s="58"/>
      <c r="G68" s="58"/>
      <c r="H68" s="58"/>
      <c r="I68" s="58"/>
      <c r="J68" s="158"/>
      <c r="K68" s="158"/>
      <c r="L68" s="158"/>
      <c r="M68" s="158"/>
      <c r="N68" s="158"/>
      <c r="O68" s="158"/>
      <c r="P68" s="158"/>
      <c r="Q68" s="158"/>
    </row>
    <row r="69" spans="1:17" ht="15" hidden="1" customHeight="1" x14ac:dyDescent="0.25">
      <c r="A69" s="535"/>
      <c r="B69" s="93" t="s">
        <v>100</v>
      </c>
      <c r="C69" s="67">
        <v>15</v>
      </c>
      <c r="D69" s="303"/>
      <c r="E69" s="58"/>
      <c r="F69" s="58"/>
      <c r="G69" s="58"/>
      <c r="H69" s="58"/>
      <c r="I69" s="58"/>
      <c r="J69" s="158"/>
      <c r="K69" s="158"/>
      <c r="L69" s="158"/>
      <c r="M69" s="158"/>
      <c r="N69" s="158"/>
      <c r="O69" s="158"/>
      <c r="P69" s="158"/>
      <c r="Q69" s="158"/>
    </row>
    <row r="70" spans="1:17" ht="21.95" hidden="1" customHeight="1" x14ac:dyDescent="0.25">
      <c r="A70" s="530" t="s">
        <v>344</v>
      </c>
      <c r="B70" s="274" t="s">
        <v>301</v>
      </c>
      <c r="C70" s="381">
        <v>200</v>
      </c>
      <c r="D70" s="23"/>
      <c r="E70" s="382">
        <v>0.5</v>
      </c>
      <c r="F70" s="382">
        <v>0.1</v>
      </c>
      <c r="G70" s="382">
        <v>10.1</v>
      </c>
      <c r="H70" s="382">
        <v>46</v>
      </c>
      <c r="I70" s="278">
        <v>2</v>
      </c>
      <c r="J70" s="158"/>
      <c r="K70" s="158"/>
      <c r="L70" s="158"/>
      <c r="M70" s="158"/>
      <c r="N70" s="158"/>
      <c r="O70" s="158"/>
      <c r="P70" s="158"/>
      <c r="Q70" s="158"/>
    </row>
    <row r="71" spans="1:17" ht="19.5" hidden="1" customHeight="1" x14ac:dyDescent="0.25">
      <c r="A71" s="535"/>
      <c r="B71" s="273" t="s">
        <v>82</v>
      </c>
      <c r="C71" s="180">
        <v>200</v>
      </c>
      <c r="D71" s="23"/>
      <c r="E71" s="58"/>
      <c r="F71" s="58"/>
      <c r="G71" s="58"/>
      <c r="H71" s="58"/>
      <c r="I71" s="58"/>
      <c r="J71" s="158"/>
      <c r="K71" s="158"/>
      <c r="L71" s="158"/>
      <c r="M71" s="158"/>
      <c r="N71" s="158"/>
      <c r="O71" s="158"/>
      <c r="P71" s="158"/>
      <c r="Q71" s="158"/>
    </row>
    <row r="72" spans="1:17" ht="15" hidden="1" customHeight="1" x14ac:dyDescent="0.25">
      <c r="A72" s="220"/>
      <c r="B72" s="386" t="s">
        <v>27</v>
      </c>
      <c r="C72" s="461"/>
      <c r="D72" s="469"/>
      <c r="E72" s="173">
        <f>SUM(E58:E70)</f>
        <v>19.88</v>
      </c>
      <c r="F72" s="173">
        <f>SUM(F58:F70)</f>
        <v>13.06</v>
      </c>
      <c r="G72" s="173">
        <f>SUM(G58:G70)</f>
        <v>33.35</v>
      </c>
      <c r="H72" s="173">
        <f>SUM(H58:H70)</f>
        <v>299.15999999999997</v>
      </c>
      <c r="I72" s="173">
        <f>SUM(I58:I70)</f>
        <v>2.12</v>
      </c>
      <c r="J72" s="158"/>
      <c r="K72" s="158"/>
      <c r="L72" s="158"/>
      <c r="M72" s="158"/>
      <c r="N72" s="158"/>
      <c r="O72" s="158"/>
      <c r="P72" s="158"/>
      <c r="Q72" s="158"/>
    </row>
    <row r="73" spans="1:17" ht="21" customHeight="1" x14ac:dyDescent="0.25">
      <c r="A73" s="597"/>
      <c r="B73" s="597"/>
      <c r="C73" s="597"/>
      <c r="D73" s="597"/>
      <c r="E73" s="597"/>
      <c r="F73" s="597"/>
      <c r="G73" s="597"/>
      <c r="H73" s="597"/>
      <c r="I73" s="597"/>
      <c r="J73" s="597"/>
      <c r="K73" s="597"/>
      <c r="L73" s="597"/>
      <c r="M73" s="597"/>
      <c r="N73" s="597"/>
      <c r="O73" s="597"/>
      <c r="P73" s="597"/>
      <c r="Q73" s="597"/>
    </row>
  </sheetData>
  <mergeCells count="31">
    <mergeCell ref="M1:Q1"/>
    <mergeCell ref="A21:B21"/>
    <mergeCell ref="E1:I1"/>
    <mergeCell ref="A2:A3"/>
    <mergeCell ref="A13:A16"/>
    <mergeCell ref="J2:J3"/>
    <mergeCell ref="J4:K4"/>
    <mergeCell ref="J13:J16"/>
    <mergeCell ref="J21:K21"/>
    <mergeCell ref="A8:A12"/>
    <mergeCell ref="A18:A19"/>
    <mergeCell ref="J8:J12"/>
    <mergeCell ref="A5:A7"/>
    <mergeCell ref="J5:J7"/>
    <mergeCell ref="A4:B4"/>
    <mergeCell ref="J18:J19"/>
    <mergeCell ref="A57:B57"/>
    <mergeCell ref="A58:A69"/>
    <mergeCell ref="A70:A71"/>
    <mergeCell ref="A73:Q73"/>
    <mergeCell ref="J61:Q61"/>
    <mergeCell ref="A22:A28"/>
    <mergeCell ref="J50:J52"/>
    <mergeCell ref="J29:J37"/>
    <mergeCell ref="A38:A46"/>
    <mergeCell ref="J38:J46"/>
    <mergeCell ref="A47:A49"/>
    <mergeCell ref="J47:J49"/>
    <mergeCell ref="J22:J28"/>
    <mergeCell ref="A29:A37"/>
    <mergeCell ref="A50:A52"/>
  </mergeCells>
  <pageMargins left="0.39370078740157483" right="0" top="0.39370078740157483" bottom="0" header="0" footer="0"/>
  <pageSetup paperSize="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topLeftCell="J2" zoomScale="91" zoomScaleNormal="91" workbookViewId="0">
      <selection activeCell="K47" sqref="K47"/>
    </sheetView>
  </sheetViews>
  <sheetFormatPr defaultRowHeight="15" x14ac:dyDescent="0.25"/>
  <cols>
    <col min="1" max="1" width="11.7109375" hidden="1" customWidth="1"/>
    <col min="2" max="2" width="25.7109375" hidden="1" customWidth="1"/>
    <col min="3" max="7" width="7.7109375" hidden="1" customWidth="1"/>
    <col min="8" max="8" width="9.7109375" hidden="1" customWidth="1"/>
    <col min="9" max="9" width="7.7109375" hidden="1" customWidth="1"/>
    <col min="10" max="10" width="11.7109375" customWidth="1"/>
    <col min="11" max="11" width="24.5703125" customWidth="1"/>
    <col min="12" max="15" width="7.7109375" customWidth="1"/>
    <col min="16" max="16" width="9.85546875" customWidth="1"/>
    <col min="17" max="17" width="7.7109375" customWidth="1"/>
  </cols>
  <sheetData>
    <row r="1" spans="1:17" ht="35.1" customHeight="1" x14ac:dyDescent="0.25">
      <c r="A1" s="230" t="s">
        <v>0</v>
      </c>
      <c r="B1" s="16"/>
      <c r="C1" s="129" t="s">
        <v>105</v>
      </c>
      <c r="D1" s="130" t="s">
        <v>106</v>
      </c>
      <c r="E1" s="560" t="s">
        <v>105</v>
      </c>
      <c r="F1" s="561"/>
      <c r="G1" s="561"/>
      <c r="H1" s="561"/>
      <c r="I1" s="562"/>
      <c r="J1" s="230" t="s">
        <v>0</v>
      </c>
      <c r="K1" s="302"/>
      <c r="L1" s="130" t="s">
        <v>131</v>
      </c>
      <c r="M1" s="614" t="s">
        <v>106</v>
      </c>
      <c r="N1" s="614"/>
      <c r="O1" s="614"/>
      <c r="P1" s="614"/>
      <c r="Q1" s="614"/>
    </row>
    <row r="2" spans="1:17" ht="38.1" customHeight="1" x14ac:dyDescent="0.25">
      <c r="A2" s="556" t="s">
        <v>26</v>
      </c>
      <c r="B2" s="14" t="s">
        <v>1</v>
      </c>
      <c r="C2" s="15" t="s">
        <v>28</v>
      </c>
      <c r="D2" s="15" t="s">
        <v>63</v>
      </c>
      <c r="E2" s="223" t="s">
        <v>29</v>
      </c>
      <c r="F2" s="223" t="s">
        <v>30</v>
      </c>
      <c r="G2" s="223" t="s">
        <v>61</v>
      </c>
      <c r="H2" s="223" t="s">
        <v>32</v>
      </c>
      <c r="I2" s="224" t="s">
        <v>33</v>
      </c>
      <c r="J2" s="556" t="s">
        <v>26</v>
      </c>
      <c r="K2" s="14" t="s">
        <v>1</v>
      </c>
      <c r="L2" s="15" t="s">
        <v>63</v>
      </c>
      <c r="M2" s="223" t="s">
        <v>62</v>
      </c>
      <c r="N2" s="223" t="s">
        <v>36</v>
      </c>
      <c r="O2" s="223" t="s">
        <v>61</v>
      </c>
      <c r="P2" s="223" t="s">
        <v>32</v>
      </c>
      <c r="Q2" s="224" t="s">
        <v>33</v>
      </c>
    </row>
    <row r="3" spans="1:17" ht="15" customHeight="1" x14ac:dyDescent="0.25">
      <c r="A3" s="556"/>
      <c r="B3" s="13" t="s">
        <v>59</v>
      </c>
      <c r="C3" s="122"/>
      <c r="D3" s="16"/>
      <c r="E3" s="17"/>
      <c r="F3" s="17"/>
      <c r="G3" s="17"/>
      <c r="H3" s="17"/>
      <c r="I3" s="18"/>
      <c r="J3" s="556"/>
      <c r="K3" s="13" t="s">
        <v>58</v>
      </c>
      <c r="L3" s="18"/>
      <c r="M3" s="17"/>
      <c r="N3" s="17"/>
      <c r="O3" s="17"/>
      <c r="P3" s="17"/>
      <c r="Q3" s="18"/>
    </row>
    <row r="4" spans="1:17" ht="15.75" thickBot="1" x14ac:dyDescent="0.3">
      <c r="A4" s="589" t="s">
        <v>3</v>
      </c>
      <c r="B4" s="591"/>
      <c r="C4" s="126"/>
      <c r="D4" s="17"/>
      <c r="E4" s="176"/>
      <c r="F4" s="176"/>
      <c r="G4" s="176"/>
      <c r="H4" s="176"/>
      <c r="I4" s="176"/>
      <c r="J4" s="615" t="s">
        <v>3</v>
      </c>
      <c r="K4" s="616"/>
      <c r="L4" s="176"/>
      <c r="M4" s="176"/>
      <c r="N4" s="176"/>
      <c r="O4" s="176"/>
      <c r="P4" s="176"/>
      <c r="Q4" s="176"/>
    </row>
    <row r="5" spans="1:17" ht="24" customHeight="1" x14ac:dyDescent="0.25">
      <c r="A5" s="540" t="s">
        <v>197</v>
      </c>
      <c r="B5" s="54" t="s">
        <v>196</v>
      </c>
      <c r="C5" s="29">
        <v>30</v>
      </c>
      <c r="D5" s="29"/>
      <c r="E5" s="377">
        <v>1.2</v>
      </c>
      <c r="F5" s="377">
        <v>12.5</v>
      </c>
      <c r="G5" s="377">
        <v>7.5</v>
      </c>
      <c r="H5" s="377">
        <v>147</v>
      </c>
      <c r="I5" s="117">
        <v>0</v>
      </c>
      <c r="J5" s="565" t="s">
        <v>388</v>
      </c>
      <c r="K5" s="54" t="s">
        <v>170</v>
      </c>
      <c r="L5" s="29">
        <v>50</v>
      </c>
      <c r="M5" s="377">
        <v>7.9</v>
      </c>
      <c r="N5" s="377">
        <v>4.5</v>
      </c>
      <c r="O5" s="377">
        <v>9.8000000000000007</v>
      </c>
      <c r="P5" s="377">
        <v>111</v>
      </c>
      <c r="Q5" s="379">
        <v>0</v>
      </c>
    </row>
    <row r="6" spans="1:17" ht="15" hidden="1" customHeight="1" x14ac:dyDescent="0.25">
      <c r="A6" s="540"/>
      <c r="B6" s="28" t="s">
        <v>5</v>
      </c>
      <c r="C6" s="501">
        <v>15</v>
      </c>
      <c r="D6" s="29"/>
      <c r="E6" s="58"/>
      <c r="F6" s="58"/>
      <c r="G6" s="58"/>
      <c r="H6" s="58"/>
      <c r="I6" s="58"/>
      <c r="J6" s="605"/>
      <c r="K6" s="28" t="s">
        <v>111</v>
      </c>
      <c r="L6" s="67">
        <v>51</v>
      </c>
      <c r="M6" s="58"/>
      <c r="N6" s="58"/>
      <c r="O6" s="58"/>
      <c r="P6" s="58"/>
      <c r="Q6" s="58"/>
    </row>
    <row r="7" spans="1:17" ht="15" hidden="1" customHeight="1" x14ac:dyDescent="0.25">
      <c r="A7" s="540"/>
      <c r="B7" s="28" t="s">
        <v>6</v>
      </c>
      <c r="C7" s="501">
        <v>15</v>
      </c>
      <c r="D7" s="29"/>
      <c r="E7" s="58"/>
      <c r="F7" s="58"/>
      <c r="G7" s="58"/>
      <c r="H7" s="58"/>
      <c r="I7" s="58"/>
      <c r="J7" s="605"/>
      <c r="K7" s="28" t="s">
        <v>15</v>
      </c>
      <c r="L7" s="512">
        <v>20</v>
      </c>
      <c r="M7" s="58"/>
      <c r="N7" s="58"/>
      <c r="O7" s="58"/>
      <c r="P7" s="58"/>
      <c r="Q7" s="58"/>
    </row>
    <row r="8" spans="1:17" ht="24" customHeight="1" x14ac:dyDescent="0.25">
      <c r="A8" s="499" t="s">
        <v>347</v>
      </c>
      <c r="B8" s="94" t="s">
        <v>348</v>
      </c>
      <c r="C8" s="20">
        <v>180</v>
      </c>
      <c r="D8" s="29">
        <v>200</v>
      </c>
      <c r="E8" s="377">
        <v>24.42</v>
      </c>
      <c r="F8" s="377">
        <v>36.72</v>
      </c>
      <c r="G8" s="377">
        <v>3.84</v>
      </c>
      <c r="H8" s="377">
        <v>443.8</v>
      </c>
      <c r="I8" s="377">
        <v>0.42</v>
      </c>
      <c r="J8" s="530" t="s">
        <v>345</v>
      </c>
      <c r="K8" s="271" t="s">
        <v>86</v>
      </c>
      <c r="L8" s="20">
        <v>200</v>
      </c>
      <c r="M8" s="377">
        <v>6.2</v>
      </c>
      <c r="N8" s="377">
        <v>7.46</v>
      </c>
      <c r="O8" s="377">
        <v>37</v>
      </c>
      <c r="P8" s="377">
        <v>240</v>
      </c>
      <c r="Q8" s="377">
        <v>1.3</v>
      </c>
    </row>
    <row r="9" spans="1:17" ht="15" hidden="1" customHeight="1" x14ac:dyDescent="0.25">
      <c r="A9" s="499"/>
      <c r="B9" s="93" t="s">
        <v>304</v>
      </c>
      <c r="C9" s="23">
        <v>107.6</v>
      </c>
      <c r="D9" s="501">
        <v>3</v>
      </c>
      <c r="E9" s="58"/>
      <c r="F9" s="58"/>
      <c r="G9" s="58"/>
      <c r="H9" s="58"/>
      <c r="I9" s="58"/>
      <c r="J9" s="531"/>
      <c r="K9" s="201" t="s">
        <v>346</v>
      </c>
      <c r="L9" s="58">
        <v>40</v>
      </c>
      <c r="M9" s="58"/>
      <c r="N9" s="58"/>
      <c r="O9" s="58"/>
      <c r="P9" s="58"/>
      <c r="Q9" s="58"/>
    </row>
    <row r="10" spans="1:17" ht="15" hidden="1" customHeight="1" x14ac:dyDescent="0.25">
      <c r="A10" s="499"/>
      <c r="B10" s="93" t="s">
        <v>310</v>
      </c>
      <c r="C10" s="58">
        <v>67.3</v>
      </c>
      <c r="D10" s="501">
        <v>75</v>
      </c>
      <c r="E10" s="58"/>
      <c r="F10" s="58"/>
      <c r="G10" s="58"/>
      <c r="H10" s="58"/>
      <c r="I10" s="58"/>
      <c r="J10" s="531"/>
      <c r="K10" s="93" t="s">
        <v>151</v>
      </c>
      <c r="L10" s="58">
        <v>5</v>
      </c>
      <c r="M10" s="58"/>
      <c r="N10" s="58"/>
      <c r="O10" s="58"/>
      <c r="P10" s="58"/>
      <c r="Q10" s="58"/>
    </row>
    <row r="11" spans="1:17" ht="25.5" hidden="1" customHeight="1" x14ac:dyDescent="0.25">
      <c r="A11" s="499"/>
      <c r="B11" s="93" t="s">
        <v>306</v>
      </c>
      <c r="C11" s="58">
        <v>41.7</v>
      </c>
      <c r="D11" s="501">
        <v>31</v>
      </c>
      <c r="E11" s="58"/>
      <c r="F11" s="58"/>
      <c r="G11" s="58"/>
      <c r="H11" s="58"/>
      <c r="I11" s="58"/>
      <c r="J11" s="531"/>
      <c r="K11" s="93" t="s">
        <v>310</v>
      </c>
      <c r="L11" s="58">
        <v>100</v>
      </c>
      <c r="M11" s="58"/>
      <c r="N11" s="58"/>
      <c r="O11" s="58"/>
      <c r="P11" s="58"/>
      <c r="Q11" s="58"/>
    </row>
    <row r="12" spans="1:17" ht="15.75" hidden="1" customHeight="1" x14ac:dyDescent="0.25">
      <c r="A12" s="500"/>
      <c r="B12" s="93" t="s">
        <v>129</v>
      </c>
      <c r="C12" s="23">
        <v>11.73</v>
      </c>
      <c r="D12" s="501">
        <v>5</v>
      </c>
      <c r="E12" s="58"/>
      <c r="F12" s="58"/>
      <c r="G12" s="58"/>
      <c r="H12" s="58"/>
      <c r="I12" s="58"/>
      <c r="J12" s="531"/>
      <c r="K12" s="201" t="s">
        <v>98</v>
      </c>
      <c r="L12" s="58">
        <v>5</v>
      </c>
      <c r="M12" s="58"/>
      <c r="N12" s="58"/>
      <c r="O12" s="58"/>
      <c r="P12" s="58"/>
      <c r="Q12" s="58"/>
    </row>
    <row r="13" spans="1:17" ht="24" customHeight="1" x14ac:dyDescent="0.25">
      <c r="A13" s="530" t="s">
        <v>349</v>
      </c>
      <c r="B13" s="19" t="s">
        <v>350</v>
      </c>
      <c r="C13" s="20">
        <v>200</v>
      </c>
      <c r="D13" s="255">
        <v>200</v>
      </c>
      <c r="E13" s="117">
        <v>0.3</v>
      </c>
      <c r="F13" s="117">
        <v>0</v>
      </c>
      <c r="G13" s="117">
        <v>10.84</v>
      </c>
      <c r="H13" s="117">
        <v>45.19</v>
      </c>
      <c r="I13" s="117">
        <v>3.72</v>
      </c>
      <c r="J13" s="530" t="s">
        <v>349</v>
      </c>
      <c r="K13" s="19" t="s">
        <v>350</v>
      </c>
      <c r="L13" s="20">
        <v>200</v>
      </c>
      <c r="M13" s="117">
        <v>0.3</v>
      </c>
      <c r="N13" s="117">
        <v>0</v>
      </c>
      <c r="O13" s="117">
        <v>10.84</v>
      </c>
      <c r="P13" s="117">
        <v>45.19</v>
      </c>
      <c r="Q13" s="117">
        <v>3.72</v>
      </c>
    </row>
    <row r="14" spans="1:17" ht="15" hidden="1" customHeight="1" x14ac:dyDescent="0.25">
      <c r="A14" s="531"/>
      <c r="B14" s="22" t="s">
        <v>81</v>
      </c>
      <c r="C14" s="67">
        <v>1</v>
      </c>
      <c r="D14" s="163">
        <v>2</v>
      </c>
      <c r="E14" s="158"/>
      <c r="F14" s="158"/>
      <c r="G14" s="158" t="s">
        <v>10</v>
      </c>
      <c r="H14" s="166"/>
      <c r="I14" s="158" t="s">
        <v>10</v>
      </c>
      <c r="J14" s="531"/>
      <c r="K14" s="22" t="s">
        <v>81</v>
      </c>
      <c r="L14" s="67">
        <v>1</v>
      </c>
      <c r="M14" s="158"/>
      <c r="N14" s="158"/>
      <c r="O14" s="158" t="s">
        <v>10</v>
      </c>
      <c r="P14" s="166"/>
      <c r="Q14" s="158" t="s">
        <v>10</v>
      </c>
    </row>
    <row r="15" spans="1:17" ht="15" hidden="1" customHeight="1" x14ac:dyDescent="0.25">
      <c r="A15" s="531"/>
      <c r="B15" s="22" t="s">
        <v>351</v>
      </c>
      <c r="C15" s="67">
        <v>10</v>
      </c>
      <c r="D15" s="163">
        <v>10</v>
      </c>
      <c r="E15" s="158"/>
      <c r="F15" s="158"/>
      <c r="G15" s="158"/>
      <c r="H15" s="166"/>
      <c r="I15" s="158"/>
      <c r="J15" s="531"/>
      <c r="K15" s="22" t="s">
        <v>351</v>
      </c>
      <c r="L15" s="67">
        <v>10</v>
      </c>
      <c r="M15" s="158"/>
      <c r="N15" s="158"/>
      <c r="O15" s="158"/>
      <c r="P15" s="166"/>
      <c r="Q15" s="158"/>
    </row>
    <row r="16" spans="1:17" ht="15" hidden="1" customHeight="1" x14ac:dyDescent="0.25">
      <c r="A16" s="531"/>
      <c r="B16" s="22" t="s">
        <v>352</v>
      </c>
      <c r="C16" s="467">
        <v>10</v>
      </c>
      <c r="D16" s="163">
        <v>8</v>
      </c>
      <c r="E16" s="158" t="s">
        <v>10</v>
      </c>
      <c r="F16" s="158" t="s">
        <v>10</v>
      </c>
      <c r="G16" s="158" t="s">
        <v>10</v>
      </c>
      <c r="H16" s="166" t="s">
        <v>10</v>
      </c>
      <c r="I16" s="158" t="s">
        <v>10</v>
      </c>
      <c r="J16" s="531"/>
      <c r="K16" s="22" t="s">
        <v>352</v>
      </c>
      <c r="L16" s="467">
        <v>10</v>
      </c>
      <c r="M16" s="158" t="s">
        <v>10</v>
      </c>
      <c r="N16" s="158" t="s">
        <v>10</v>
      </c>
      <c r="O16" s="158" t="s">
        <v>10</v>
      </c>
      <c r="P16" s="166" t="s">
        <v>10</v>
      </c>
      <c r="Q16" s="158" t="s">
        <v>10</v>
      </c>
    </row>
    <row r="17" spans="1:17" ht="15" hidden="1" customHeight="1" x14ac:dyDescent="0.25">
      <c r="A17" s="531"/>
      <c r="B17" s="93" t="s">
        <v>151</v>
      </c>
      <c r="C17" s="467">
        <v>10</v>
      </c>
      <c r="D17" s="58"/>
      <c r="E17" s="58"/>
      <c r="F17" s="58"/>
      <c r="G17" s="58"/>
      <c r="H17" s="58"/>
      <c r="I17" s="58"/>
      <c r="J17" s="531"/>
      <c r="K17" s="93" t="s">
        <v>151</v>
      </c>
      <c r="L17" s="467">
        <v>10</v>
      </c>
      <c r="M17" s="159"/>
      <c r="N17" s="159"/>
      <c r="O17" s="159"/>
      <c r="P17" s="313"/>
      <c r="Q17" s="159"/>
    </row>
    <row r="18" spans="1:17" ht="24" customHeight="1" x14ac:dyDescent="0.25">
      <c r="A18" s="466" t="s">
        <v>295</v>
      </c>
      <c r="B18" s="19" t="s">
        <v>15</v>
      </c>
      <c r="C18" s="15">
        <v>20</v>
      </c>
      <c r="D18" s="20">
        <v>20</v>
      </c>
      <c r="E18" s="377">
        <f>5.6*D18/100</f>
        <v>1.1200000000000001</v>
      </c>
      <c r="F18" s="377">
        <f>0.8*D18/100</f>
        <v>0.16</v>
      </c>
      <c r="G18" s="377">
        <f>39.2*D18/100</f>
        <v>7.84</v>
      </c>
      <c r="H18" s="377">
        <f>235*D18/100</f>
        <v>47</v>
      </c>
      <c r="I18" s="377">
        <v>0</v>
      </c>
      <c r="J18" s="466" t="s">
        <v>295</v>
      </c>
      <c r="K18" s="19" t="s">
        <v>15</v>
      </c>
      <c r="L18" s="15">
        <v>20</v>
      </c>
      <c r="M18" s="377">
        <f>E18*C18/D18</f>
        <v>1.1200000000000001</v>
      </c>
      <c r="N18" s="377">
        <f>F18*C18/D18</f>
        <v>0.16</v>
      </c>
      <c r="O18" s="377">
        <f>G18*C18/D18</f>
        <v>7.8400000000000007</v>
      </c>
      <c r="P18" s="377">
        <f>H18*C18/D18</f>
        <v>47</v>
      </c>
      <c r="Q18" s="377">
        <v>0</v>
      </c>
    </row>
    <row r="19" spans="1:17" ht="21.95" customHeight="1" x14ac:dyDescent="0.25">
      <c r="A19" s="532" t="s">
        <v>279</v>
      </c>
      <c r="B19" s="19" t="s">
        <v>280</v>
      </c>
      <c r="C19" s="405">
        <v>185</v>
      </c>
      <c r="D19" s="58"/>
      <c r="E19" s="405">
        <v>1.17</v>
      </c>
      <c r="F19" s="405">
        <v>0.26</v>
      </c>
      <c r="G19" s="405">
        <v>10.53</v>
      </c>
      <c r="H19" s="29">
        <v>55.9</v>
      </c>
      <c r="I19" s="405">
        <v>78</v>
      </c>
      <c r="J19" s="532" t="s">
        <v>279</v>
      </c>
      <c r="K19" s="19" t="s">
        <v>280</v>
      </c>
      <c r="L19" s="405">
        <v>185</v>
      </c>
      <c r="M19" s="405">
        <v>1.17</v>
      </c>
      <c r="N19" s="405">
        <v>0.26</v>
      </c>
      <c r="O19" s="405">
        <v>10.53</v>
      </c>
      <c r="P19" s="29">
        <v>55.9</v>
      </c>
      <c r="Q19" s="405">
        <v>78</v>
      </c>
    </row>
    <row r="20" spans="1:17" hidden="1" x14ac:dyDescent="0.25">
      <c r="A20" s="534"/>
      <c r="B20" s="385" t="s">
        <v>212</v>
      </c>
      <c r="C20" s="59">
        <v>185</v>
      </c>
      <c r="D20" s="20"/>
      <c r="E20" s="58"/>
      <c r="F20" s="58"/>
      <c r="G20" s="58"/>
      <c r="H20" s="58"/>
      <c r="I20" s="58"/>
      <c r="J20" s="534"/>
      <c r="K20" s="385" t="s">
        <v>212</v>
      </c>
      <c r="L20" s="59">
        <v>185</v>
      </c>
      <c r="M20" s="58"/>
      <c r="N20" s="58"/>
      <c r="O20" s="58"/>
      <c r="P20" s="58"/>
      <c r="Q20" s="58"/>
    </row>
    <row r="21" spans="1:17" ht="15" customHeight="1" x14ac:dyDescent="0.25">
      <c r="A21" s="88"/>
      <c r="B21" s="386" t="s">
        <v>27</v>
      </c>
      <c r="C21" s="461"/>
      <c r="D21" s="469"/>
      <c r="E21" s="173">
        <f>SUM(E5:E20)</f>
        <v>28.21</v>
      </c>
      <c r="F21" s="173">
        <f>SUM(F5:F20)</f>
        <v>49.639999999999993</v>
      </c>
      <c r="G21" s="173">
        <f>SUM(G5:G20)</f>
        <v>40.549999999999997</v>
      </c>
      <c r="H21" s="173">
        <f>SUM(H5:H20)</f>
        <v>738.89</v>
      </c>
      <c r="I21" s="173">
        <f>SUM(I5:I20)</f>
        <v>82.14</v>
      </c>
      <c r="J21" s="173"/>
      <c r="K21" s="173"/>
      <c r="L21" s="173"/>
      <c r="M21" s="173">
        <v>20.54</v>
      </c>
      <c r="N21" s="173">
        <f>SUM(N5:N20)</f>
        <v>12.38</v>
      </c>
      <c r="O21" s="173">
        <v>80.319999999999993</v>
      </c>
      <c r="P21" s="173">
        <f>SUM(P5:P20)</f>
        <v>499.09</v>
      </c>
      <c r="Q21" s="173">
        <f>SUM(Q5:Q20)</f>
        <v>83.02</v>
      </c>
    </row>
    <row r="22" spans="1:17" ht="15" customHeight="1" x14ac:dyDescent="0.25">
      <c r="A22" s="600" t="s">
        <v>23</v>
      </c>
      <c r="B22" s="601"/>
      <c r="C22" s="124"/>
      <c r="D22" s="213"/>
      <c r="E22" s="226"/>
      <c r="F22" s="226"/>
      <c r="G22" s="226"/>
      <c r="H22" s="227"/>
      <c r="I22" s="198"/>
      <c r="J22" s="600" t="s">
        <v>23</v>
      </c>
      <c r="K22" s="601"/>
      <c r="L22" s="198"/>
      <c r="M22" s="201"/>
      <c r="N22" s="201"/>
      <c r="O22" s="201"/>
      <c r="P22" s="201"/>
      <c r="Q22" s="201"/>
    </row>
    <row r="23" spans="1:17" ht="24" customHeight="1" x14ac:dyDescent="0.25">
      <c r="A23" s="530" t="s">
        <v>198</v>
      </c>
      <c r="B23" s="19" t="s">
        <v>199</v>
      </c>
      <c r="C23" s="20">
        <v>60</v>
      </c>
      <c r="D23" s="20" t="s">
        <v>83</v>
      </c>
      <c r="E23" s="377">
        <v>1</v>
      </c>
      <c r="F23" s="377">
        <v>3.2</v>
      </c>
      <c r="G23" s="377">
        <v>11.1</v>
      </c>
      <c r="H23" s="377">
        <v>77.3</v>
      </c>
      <c r="I23" s="377">
        <v>1</v>
      </c>
      <c r="J23" s="530" t="s">
        <v>198</v>
      </c>
      <c r="K23" s="19" t="s">
        <v>199</v>
      </c>
      <c r="L23" s="20">
        <v>100</v>
      </c>
      <c r="M23" s="377">
        <v>1.66</v>
      </c>
      <c r="N23" s="377">
        <v>5.33</v>
      </c>
      <c r="O23" s="377">
        <v>18.5</v>
      </c>
      <c r="P23" s="377">
        <v>128.80000000000001</v>
      </c>
      <c r="Q23" s="377">
        <v>1.66</v>
      </c>
    </row>
    <row r="24" spans="1:17" ht="15" hidden="1" customHeight="1" x14ac:dyDescent="0.25">
      <c r="A24" s="531"/>
      <c r="B24" s="22" t="s">
        <v>108</v>
      </c>
      <c r="C24" s="23">
        <v>45</v>
      </c>
      <c r="D24" s="20"/>
      <c r="E24" s="58"/>
      <c r="F24" s="58"/>
      <c r="G24" s="58"/>
      <c r="H24" s="58"/>
      <c r="I24" s="58"/>
      <c r="J24" s="531"/>
      <c r="K24" s="22" t="s">
        <v>108</v>
      </c>
      <c r="L24" s="23">
        <v>75</v>
      </c>
      <c r="M24" s="58"/>
      <c r="N24" s="58"/>
      <c r="O24" s="58"/>
      <c r="P24" s="58"/>
      <c r="Q24" s="58"/>
    </row>
    <row r="25" spans="1:17" ht="15" hidden="1" customHeight="1" x14ac:dyDescent="0.25">
      <c r="A25" s="531"/>
      <c r="B25" s="22" t="s">
        <v>200</v>
      </c>
      <c r="C25" s="23">
        <v>6</v>
      </c>
      <c r="D25" s="20"/>
      <c r="E25" s="58"/>
      <c r="F25" s="58"/>
      <c r="G25" s="58"/>
      <c r="H25" s="58"/>
      <c r="I25" s="58"/>
      <c r="J25" s="531"/>
      <c r="K25" s="22" t="s">
        <v>200</v>
      </c>
      <c r="L25" s="23">
        <v>10</v>
      </c>
      <c r="M25" s="58"/>
      <c r="N25" s="58"/>
      <c r="O25" s="58"/>
      <c r="P25" s="58"/>
      <c r="Q25" s="58"/>
    </row>
    <row r="26" spans="1:17" ht="15" hidden="1" customHeight="1" x14ac:dyDescent="0.25">
      <c r="A26" s="531"/>
      <c r="B26" s="22" t="s">
        <v>150</v>
      </c>
      <c r="C26" s="23">
        <v>6</v>
      </c>
      <c r="D26" s="50">
        <v>52</v>
      </c>
      <c r="E26" s="58"/>
      <c r="F26" s="58"/>
      <c r="G26" s="58"/>
      <c r="H26" s="58"/>
      <c r="I26" s="58"/>
      <c r="J26" s="531"/>
      <c r="K26" s="22" t="s">
        <v>150</v>
      </c>
      <c r="L26" s="23">
        <v>10</v>
      </c>
      <c r="M26" s="58"/>
      <c r="N26" s="58"/>
      <c r="O26" s="58"/>
      <c r="P26" s="58"/>
      <c r="Q26" s="58"/>
    </row>
    <row r="27" spans="1:17" ht="15" hidden="1" customHeight="1" x14ac:dyDescent="0.25">
      <c r="A27" s="535"/>
      <c r="B27" s="22" t="s">
        <v>94</v>
      </c>
      <c r="C27" s="23">
        <v>3.6</v>
      </c>
      <c r="D27" s="50">
        <v>10</v>
      </c>
      <c r="E27" s="58"/>
      <c r="F27" s="58"/>
      <c r="G27" s="58"/>
      <c r="H27" s="58"/>
      <c r="I27" s="58"/>
      <c r="J27" s="531"/>
      <c r="K27" s="22" t="s">
        <v>94</v>
      </c>
      <c r="L27" s="23">
        <v>6</v>
      </c>
      <c r="M27" s="58"/>
      <c r="N27" s="58"/>
      <c r="O27" s="58"/>
      <c r="P27" s="58"/>
      <c r="Q27" s="58"/>
    </row>
    <row r="28" spans="1:17" ht="21.95" customHeight="1" x14ac:dyDescent="0.25">
      <c r="A28" s="530" t="s">
        <v>201</v>
      </c>
      <c r="B28" s="19" t="s">
        <v>202</v>
      </c>
      <c r="C28" s="15">
        <v>200</v>
      </c>
      <c r="D28" s="20">
        <v>300</v>
      </c>
      <c r="E28" s="405">
        <v>6.14</v>
      </c>
      <c r="F28" s="405">
        <v>9.7799999999999994</v>
      </c>
      <c r="G28" s="405">
        <v>2.38</v>
      </c>
      <c r="H28" s="377">
        <v>122</v>
      </c>
      <c r="I28" s="377">
        <v>1.9</v>
      </c>
      <c r="J28" s="530" t="s">
        <v>201</v>
      </c>
      <c r="K28" s="19" t="s">
        <v>202</v>
      </c>
      <c r="L28" s="15">
        <v>250</v>
      </c>
      <c r="M28" s="405">
        <v>7.67</v>
      </c>
      <c r="N28" s="405">
        <v>12.22</v>
      </c>
      <c r="O28" s="405">
        <v>2.97</v>
      </c>
      <c r="P28" s="377">
        <v>152.5</v>
      </c>
      <c r="Q28" s="377">
        <v>2.37</v>
      </c>
    </row>
    <row r="29" spans="1:17" ht="38.25" hidden="1" x14ac:dyDescent="0.25">
      <c r="A29" s="531"/>
      <c r="B29" s="22" t="s">
        <v>300</v>
      </c>
      <c r="C29" s="23">
        <v>14</v>
      </c>
      <c r="D29" s="263">
        <f>C29*D28/C28</f>
        <v>21</v>
      </c>
      <c r="E29" s="58"/>
      <c r="F29" s="58"/>
      <c r="G29" s="58"/>
      <c r="H29" s="178"/>
      <c r="I29" s="58"/>
      <c r="J29" s="531"/>
      <c r="K29" s="22" t="s">
        <v>300</v>
      </c>
      <c r="L29" s="23">
        <v>17.5</v>
      </c>
      <c r="M29" s="308"/>
      <c r="N29" s="58"/>
      <c r="O29" s="58"/>
      <c r="P29" s="58"/>
      <c r="Q29" s="178"/>
    </row>
    <row r="30" spans="1:17" ht="15.75" hidden="1" customHeight="1" x14ac:dyDescent="0.25">
      <c r="A30" s="531"/>
      <c r="B30" s="28" t="s">
        <v>111</v>
      </c>
      <c r="C30" s="23">
        <v>27.6</v>
      </c>
      <c r="D30" s="263">
        <v>75.2</v>
      </c>
      <c r="E30" s="58"/>
      <c r="F30" s="58"/>
      <c r="G30" s="58"/>
      <c r="H30" s="178"/>
      <c r="I30" s="58"/>
      <c r="J30" s="531"/>
      <c r="K30" s="28" t="s">
        <v>111</v>
      </c>
      <c r="L30" s="23">
        <v>34.5</v>
      </c>
      <c r="M30" s="308"/>
      <c r="N30" s="58"/>
      <c r="O30" s="58"/>
      <c r="P30" s="58"/>
      <c r="Q30" s="178"/>
    </row>
    <row r="31" spans="1:17" ht="15.75" hidden="1" customHeight="1" x14ac:dyDescent="0.25">
      <c r="A31" s="531"/>
      <c r="B31" s="28" t="s">
        <v>121</v>
      </c>
      <c r="C31" s="23">
        <v>12</v>
      </c>
      <c r="D31" s="23">
        <f>C31*D28/C28</f>
        <v>18</v>
      </c>
      <c r="E31" s="59"/>
      <c r="F31" s="59"/>
      <c r="G31" s="59"/>
      <c r="H31" s="178"/>
      <c r="I31" s="58"/>
      <c r="J31" s="531"/>
      <c r="K31" s="28" t="s">
        <v>121</v>
      </c>
      <c r="L31" s="23">
        <v>15</v>
      </c>
      <c r="M31" s="23"/>
      <c r="N31" s="59"/>
      <c r="O31" s="59"/>
      <c r="P31" s="59"/>
      <c r="Q31" s="178"/>
    </row>
    <row r="32" spans="1:17" ht="15.75" hidden="1" customHeight="1" x14ac:dyDescent="0.25">
      <c r="A32" s="531"/>
      <c r="B32" s="28" t="s">
        <v>110</v>
      </c>
      <c r="C32" s="23">
        <v>4</v>
      </c>
      <c r="D32" s="23"/>
      <c r="E32" s="59"/>
      <c r="F32" s="59"/>
      <c r="G32" s="59"/>
      <c r="H32" s="178"/>
      <c r="I32" s="58"/>
      <c r="J32" s="531"/>
      <c r="K32" s="28" t="s">
        <v>110</v>
      </c>
      <c r="L32" s="23">
        <v>5</v>
      </c>
      <c r="M32" s="23"/>
      <c r="N32" s="59"/>
      <c r="O32" s="59"/>
      <c r="P32" s="59"/>
      <c r="Q32" s="178"/>
    </row>
    <row r="33" spans="1:21" ht="15.75" hidden="1" customHeight="1" x14ac:dyDescent="0.25">
      <c r="A33" s="531"/>
      <c r="B33" s="22" t="s">
        <v>96</v>
      </c>
      <c r="C33" s="58">
        <v>17</v>
      </c>
      <c r="D33" s="23">
        <f>C33*D28/C28</f>
        <v>25.5</v>
      </c>
      <c r="E33" s="59"/>
      <c r="F33" s="59"/>
      <c r="G33" s="59"/>
      <c r="H33" s="178"/>
      <c r="I33" s="58"/>
      <c r="J33" s="531"/>
      <c r="K33" s="22" t="s">
        <v>96</v>
      </c>
      <c r="L33" s="58">
        <v>21.25</v>
      </c>
      <c r="M33" s="23"/>
      <c r="N33" s="59"/>
      <c r="O33" s="59"/>
      <c r="P33" s="59"/>
      <c r="Q33" s="178"/>
    </row>
    <row r="34" spans="1:21" ht="15.75" hidden="1" customHeight="1" x14ac:dyDescent="0.25">
      <c r="A34" s="531"/>
      <c r="B34" s="22" t="s">
        <v>312</v>
      </c>
      <c r="C34" s="23">
        <v>2</v>
      </c>
      <c r="D34" s="23">
        <f>C34*D28/C28</f>
        <v>3</v>
      </c>
      <c r="E34" s="59"/>
      <c r="F34" s="59"/>
      <c r="G34" s="59"/>
      <c r="H34" s="178"/>
      <c r="I34" s="58"/>
      <c r="J34" s="531"/>
      <c r="K34" s="22" t="s">
        <v>312</v>
      </c>
      <c r="L34" s="23">
        <v>2.5</v>
      </c>
      <c r="M34" s="23"/>
      <c r="N34" s="59"/>
      <c r="O34" s="59"/>
      <c r="P34" s="59"/>
      <c r="Q34" s="178"/>
    </row>
    <row r="35" spans="1:21" hidden="1" x14ac:dyDescent="0.25">
      <c r="A35" s="531"/>
      <c r="B35" s="22" t="s">
        <v>98</v>
      </c>
      <c r="C35" s="23">
        <v>4</v>
      </c>
      <c r="D35" s="23">
        <v>6</v>
      </c>
      <c r="E35" s="59"/>
      <c r="F35" s="59"/>
      <c r="G35" s="59"/>
      <c r="H35" s="178"/>
      <c r="I35" s="58"/>
      <c r="J35" s="531"/>
      <c r="K35" s="22" t="s">
        <v>98</v>
      </c>
      <c r="L35" s="23">
        <v>5</v>
      </c>
      <c r="M35" s="23"/>
      <c r="N35" s="59"/>
      <c r="O35" s="59"/>
      <c r="P35" s="59"/>
      <c r="Q35" s="178"/>
    </row>
    <row r="36" spans="1:21" ht="16.5" hidden="1" customHeight="1" x14ac:dyDescent="0.25">
      <c r="A36" s="531"/>
      <c r="B36" s="22" t="s">
        <v>278</v>
      </c>
      <c r="C36" s="23">
        <v>1.6</v>
      </c>
      <c r="D36" s="23">
        <f>C36*D28/C28</f>
        <v>2.4</v>
      </c>
      <c r="E36" s="59"/>
      <c r="F36" s="59"/>
      <c r="G36" s="59"/>
      <c r="H36" s="178"/>
      <c r="I36" s="58"/>
      <c r="J36" s="531"/>
      <c r="K36" s="22" t="s">
        <v>278</v>
      </c>
      <c r="L36" s="23">
        <v>2</v>
      </c>
      <c r="M36" s="23"/>
      <c r="N36" s="59"/>
      <c r="O36" s="59"/>
      <c r="P36" s="59"/>
      <c r="Q36" s="178"/>
    </row>
    <row r="37" spans="1:21" ht="27" customHeight="1" x14ac:dyDescent="0.25">
      <c r="A37" s="530" t="s">
        <v>203</v>
      </c>
      <c r="B37" s="19" t="s">
        <v>22</v>
      </c>
      <c r="C37" s="15">
        <v>140</v>
      </c>
      <c r="D37" s="20">
        <v>280</v>
      </c>
      <c r="E37" s="377">
        <v>13.3</v>
      </c>
      <c r="F37" s="377">
        <v>7.2</v>
      </c>
      <c r="G37" s="377">
        <v>6.3</v>
      </c>
      <c r="H37" s="377">
        <v>143</v>
      </c>
      <c r="I37" s="377">
        <v>4.7</v>
      </c>
      <c r="J37" s="530" t="s">
        <v>203</v>
      </c>
      <c r="K37" s="19" t="s">
        <v>22</v>
      </c>
      <c r="L37" s="15">
        <v>200</v>
      </c>
      <c r="M37" s="377">
        <v>19</v>
      </c>
      <c r="N37" s="377">
        <v>10.199999999999999</v>
      </c>
      <c r="O37" s="377">
        <v>9</v>
      </c>
      <c r="P37" s="377">
        <v>204.2</v>
      </c>
      <c r="Q37" s="377">
        <v>6.7</v>
      </c>
    </row>
    <row r="38" spans="1:21" ht="15" hidden="1" customHeight="1" x14ac:dyDescent="0.25">
      <c r="A38" s="531"/>
      <c r="B38" s="22" t="s">
        <v>353</v>
      </c>
      <c r="C38" s="91">
        <v>87</v>
      </c>
      <c r="D38" s="23">
        <v>100</v>
      </c>
      <c r="E38" s="58"/>
      <c r="F38" s="58"/>
      <c r="G38" s="58"/>
      <c r="H38" s="58"/>
      <c r="I38" s="58"/>
      <c r="J38" s="531"/>
      <c r="K38" s="22" t="s">
        <v>353</v>
      </c>
      <c r="L38" s="47">
        <v>124.28</v>
      </c>
      <c r="M38" s="23"/>
      <c r="N38" s="58"/>
      <c r="O38" s="58"/>
      <c r="P38" s="58"/>
      <c r="Q38" s="58"/>
    </row>
    <row r="39" spans="1:21" ht="15" hidden="1" customHeight="1" x14ac:dyDescent="0.25">
      <c r="A39" s="531"/>
      <c r="B39" s="22" t="s">
        <v>95</v>
      </c>
      <c r="C39" s="58">
        <v>29</v>
      </c>
      <c r="D39" s="58">
        <v>259.60000000000002</v>
      </c>
      <c r="E39" s="58"/>
      <c r="F39" s="58"/>
      <c r="G39" s="58"/>
      <c r="H39" s="58"/>
      <c r="I39" s="58"/>
      <c r="J39" s="531"/>
      <c r="K39" s="22" t="s">
        <v>95</v>
      </c>
      <c r="L39" s="47">
        <v>41.4</v>
      </c>
      <c r="M39" s="58"/>
      <c r="N39" s="58"/>
      <c r="O39" s="58"/>
      <c r="P39" s="58"/>
      <c r="Q39" s="58"/>
      <c r="U39" s="315"/>
    </row>
    <row r="40" spans="1:21" ht="15" hidden="1" customHeight="1" x14ac:dyDescent="0.25">
      <c r="A40" s="531"/>
      <c r="B40" s="22" t="s">
        <v>96</v>
      </c>
      <c r="C40" s="58">
        <v>14</v>
      </c>
      <c r="D40" s="58">
        <v>23.86</v>
      </c>
      <c r="E40" s="58"/>
      <c r="F40" s="58"/>
      <c r="G40" s="58"/>
      <c r="H40" s="58"/>
      <c r="I40" s="58"/>
      <c r="J40" s="531"/>
      <c r="K40" s="22" t="s">
        <v>96</v>
      </c>
      <c r="L40" s="47">
        <v>20</v>
      </c>
      <c r="M40" s="58"/>
      <c r="N40" s="58"/>
      <c r="O40" s="58"/>
      <c r="P40" s="58"/>
      <c r="Q40" s="58"/>
    </row>
    <row r="41" spans="1:21" ht="15" hidden="1" customHeight="1" x14ac:dyDescent="0.25">
      <c r="A41" s="531"/>
      <c r="B41" s="22" t="s">
        <v>147</v>
      </c>
      <c r="C41" s="58">
        <v>3.6</v>
      </c>
      <c r="D41" s="58">
        <v>6</v>
      </c>
      <c r="E41" s="58"/>
      <c r="F41" s="58"/>
      <c r="G41" s="58"/>
      <c r="H41" s="58"/>
      <c r="I41" s="58"/>
      <c r="J41" s="531"/>
      <c r="K41" s="22" t="s">
        <v>147</v>
      </c>
      <c r="L41" s="47">
        <v>5.14</v>
      </c>
      <c r="M41" s="58"/>
      <c r="N41" s="58"/>
      <c r="O41" s="58"/>
      <c r="P41" s="58"/>
      <c r="Q41" s="58"/>
    </row>
    <row r="42" spans="1:21" ht="15" hidden="1" customHeight="1" x14ac:dyDescent="0.25">
      <c r="A42" s="531"/>
      <c r="B42" s="22" t="s">
        <v>94</v>
      </c>
      <c r="C42" s="58">
        <v>7.5</v>
      </c>
      <c r="D42" s="58"/>
      <c r="E42" s="58"/>
      <c r="F42" s="58"/>
      <c r="G42" s="58"/>
      <c r="H42" s="58"/>
      <c r="I42" s="58"/>
      <c r="J42" s="531"/>
      <c r="K42" s="22" t="s">
        <v>94</v>
      </c>
      <c r="L42" s="47">
        <v>10.7</v>
      </c>
      <c r="M42" s="58"/>
      <c r="N42" s="58"/>
      <c r="O42" s="58"/>
      <c r="P42" s="58"/>
      <c r="Q42" s="58"/>
    </row>
    <row r="43" spans="1:21" ht="15" hidden="1" customHeight="1" x14ac:dyDescent="0.25">
      <c r="A43" s="531"/>
      <c r="B43" s="93" t="s">
        <v>151</v>
      </c>
      <c r="C43" s="58">
        <v>2.5</v>
      </c>
      <c r="D43" s="58">
        <v>3.82</v>
      </c>
      <c r="E43" s="58"/>
      <c r="F43" s="58"/>
      <c r="G43" s="58"/>
      <c r="H43" s="58"/>
      <c r="I43" s="58"/>
      <c r="J43" s="531"/>
      <c r="K43" s="93" t="s">
        <v>151</v>
      </c>
      <c r="L43" s="23">
        <v>3.57</v>
      </c>
      <c r="M43" s="58"/>
      <c r="N43" s="58"/>
      <c r="O43" s="58"/>
      <c r="P43" s="58"/>
      <c r="Q43" s="58"/>
    </row>
    <row r="44" spans="1:21" ht="21.95" customHeight="1" x14ac:dyDescent="0.25">
      <c r="A44" s="530" t="s">
        <v>244</v>
      </c>
      <c r="B44" s="19" t="s">
        <v>21</v>
      </c>
      <c r="C44" s="63">
        <v>150</v>
      </c>
      <c r="D44" s="117"/>
      <c r="E44" s="377">
        <v>3.54</v>
      </c>
      <c r="F44" s="377">
        <v>6.05</v>
      </c>
      <c r="G44" s="377">
        <v>32.4</v>
      </c>
      <c r="H44" s="377">
        <v>198.3</v>
      </c>
      <c r="I44" s="377">
        <v>0</v>
      </c>
      <c r="J44" s="530" t="s">
        <v>244</v>
      </c>
      <c r="K44" s="19" t="s">
        <v>21</v>
      </c>
      <c r="L44" s="63">
        <v>200</v>
      </c>
      <c r="M44" s="485">
        <v>4.72</v>
      </c>
      <c r="N44" s="378">
        <v>8.06</v>
      </c>
      <c r="O44" s="392">
        <v>43.2</v>
      </c>
      <c r="P44" s="392">
        <v>264.39999999999998</v>
      </c>
      <c r="Q44" s="392">
        <v>0</v>
      </c>
    </row>
    <row r="45" spans="1:21" ht="15.75" hidden="1" customHeight="1" x14ac:dyDescent="0.25">
      <c r="A45" s="531"/>
      <c r="B45" s="22" t="s">
        <v>145</v>
      </c>
      <c r="C45" s="467">
        <v>51.75</v>
      </c>
      <c r="D45" s="159"/>
      <c r="E45" s="158"/>
      <c r="F45" s="158"/>
      <c r="G45" s="158"/>
      <c r="H45" s="158"/>
      <c r="I45" s="158"/>
      <c r="J45" s="531"/>
      <c r="K45" s="22" t="s">
        <v>145</v>
      </c>
      <c r="L45" s="467">
        <v>69</v>
      </c>
      <c r="M45" s="163"/>
      <c r="N45" s="158"/>
      <c r="O45" s="158"/>
      <c r="P45" s="158"/>
      <c r="Q45" s="166"/>
    </row>
    <row r="46" spans="1:21" ht="15.75" hidden="1" customHeight="1" x14ac:dyDescent="0.25">
      <c r="A46" s="535"/>
      <c r="B46" s="22" t="s">
        <v>98</v>
      </c>
      <c r="C46" s="59">
        <v>6.75</v>
      </c>
      <c r="D46" s="159"/>
      <c r="E46" s="158"/>
      <c r="F46" s="158"/>
      <c r="G46" s="158"/>
      <c r="H46" s="158"/>
      <c r="I46" s="158"/>
      <c r="J46" s="535"/>
      <c r="K46" s="22" t="s">
        <v>98</v>
      </c>
      <c r="L46" s="467">
        <v>9</v>
      </c>
      <c r="M46" s="163"/>
      <c r="N46" s="158"/>
      <c r="O46" s="158"/>
      <c r="P46" s="158"/>
      <c r="Q46" s="166"/>
    </row>
    <row r="47" spans="1:21" ht="24" customHeight="1" x14ac:dyDescent="0.25">
      <c r="A47" s="530" t="s">
        <v>204</v>
      </c>
      <c r="B47" s="19" t="s">
        <v>205</v>
      </c>
      <c r="C47" s="20">
        <v>200</v>
      </c>
      <c r="D47" s="23"/>
      <c r="E47" s="117">
        <v>0.7</v>
      </c>
      <c r="F47" s="117">
        <v>0.3</v>
      </c>
      <c r="G47" s="117">
        <v>22.8</v>
      </c>
      <c r="H47" s="117">
        <v>50.1</v>
      </c>
      <c r="I47" s="117">
        <v>70</v>
      </c>
      <c r="J47" s="530" t="s">
        <v>204</v>
      </c>
      <c r="K47" s="19" t="s">
        <v>205</v>
      </c>
      <c r="L47" s="20">
        <v>200</v>
      </c>
      <c r="M47" s="117">
        <v>0.7</v>
      </c>
      <c r="N47" s="117">
        <v>0.3</v>
      </c>
      <c r="O47" s="117">
        <v>22.8</v>
      </c>
      <c r="P47" s="117">
        <v>50.1</v>
      </c>
      <c r="Q47" s="117">
        <v>70</v>
      </c>
    </row>
    <row r="48" spans="1:21" ht="15" hidden="1" customHeight="1" x14ac:dyDescent="0.25">
      <c r="A48" s="531"/>
      <c r="B48" s="22" t="s">
        <v>206</v>
      </c>
      <c r="C48" s="23">
        <v>8</v>
      </c>
      <c r="D48" s="23"/>
      <c r="E48" s="58"/>
      <c r="F48" s="58"/>
      <c r="G48" s="58"/>
      <c r="H48" s="58"/>
      <c r="I48" s="58"/>
      <c r="J48" s="531"/>
      <c r="K48" s="22" t="s">
        <v>206</v>
      </c>
      <c r="L48" s="23">
        <v>8</v>
      </c>
      <c r="M48" s="163"/>
      <c r="N48" s="158"/>
      <c r="O48" s="158"/>
      <c r="P48" s="158"/>
      <c r="Q48" s="166"/>
    </row>
    <row r="49" spans="1:17" ht="15" hidden="1" customHeight="1" x14ac:dyDescent="0.25">
      <c r="A49" s="531"/>
      <c r="B49" s="93" t="s">
        <v>151</v>
      </c>
      <c r="C49" s="23">
        <v>10</v>
      </c>
      <c r="D49" s="23"/>
      <c r="E49" s="58"/>
      <c r="F49" s="58"/>
      <c r="G49" s="58"/>
      <c r="H49" s="58"/>
      <c r="I49" s="58"/>
      <c r="J49" s="531"/>
      <c r="K49" s="93" t="s">
        <v>151</v>
      </c>
      <c r="L49" s="23">
        <v>10</v>
      </c>
      <c r="M49" s="163"/>
      <c r="N49" s="158"/>
      <c r="O49" s="158"/>
      <c r="P49" s="158"/>
      <c r="Q49" s="166"/>
    </row>
    <row r="50" spans="1:17" ht="15" hidden="1" customHeight="1" x14ac:dyDescent="0.25">
      <c r="A50" s="535"/>
      <c r="B50" s="22" t="s">
        <v>188</v>
      </c>
      <c r="C50" s="23">
        <v>10</v>
      </c>
      <c r="D50" s="23"/>
      <c r="E50" s="58"/>
      <c r="F50" s="58"/>
      <c r="G50" s="58"/>
      <c r="H50" s="58"/>
      <c r="I50" s="58"/>
      <c r="J50" s="535"/>
      <c r="K50" s="22" t="s">
        <v>188</v>
      </c>
      <c r="L50" s="23">
        <v>10</v>
      </c>
      <c r="M50" s="163"/>
      <c r="N50" s="158"/>
      <c r="O50" s="158"/>
      <c r="P50" s="158"/>
      <c r="Q50" s="166"/>
    </row>
    <row r="51" spans="1:17" ht="24" customHeight="1" x14ac:dyDescent="0.25">
      <c r="A51" s="466" t="s">
        <v>295</v>
      </c>
      <c r="B51" s="19" t="s">
        <v>15</v>
      </c>
      <c r="C51" s="15">
        <v>70</v>
      </c>
      <c r="D51" s="20">
        <v>80</v>
      </c>
      <c r="E51" s="377">
        <v>2.94</v>
      </c>
      <c r="F51" s="377">
        <v>0.42</v>
      </c>
      <c r="G51" s="377">
        <v>20.58</v>
      </c>
      <c r="H51" s="377">
        <v>123</v>
      </c>
      <c r="I51" s="377">
        <v>0</v>
      </c>
      <c r="J51" s="466" t="s">
        <v>295</v>
      </c>
      <c r="K51" s="19" t="s">
        <v>15</v>
      </c>
      <c r="L51" s="15">
        <v>80</v>
      </c>
      <c r="M51" s="377">
        <v>3.36</v>
      </c>
      <c r="N51" s="377">
        <v>0.48</v>
      </c>
      <c r="O51" s="377">
        <v>23.52</v>
      </c>
      <c r="P51" s="377">
        <v>141</v>
      </c>
      <c r="Q51" s="377">
        <v>0</v>
      </c>
    </row>
    <row r="52" spans="1:17" ht="24" customHeight="1" x14ac:dyDescent="0.25">
      <c r="A52" s="466" t="s">
        <v>296</v>
      </c>
      <c r="B52" s="19" t="s">
        <v>7</v>
      </c>
      <c r="C52" s="15">
        <v>60</v>
      </c>
      <c r="D52" s="20">
        <v>40</v>
      </c>
      <c r="E52" s="377">
        <v>1.84</v>
      </c>
      <c r="F52" s="377">
        <v>0.48</v>
      </c>
      <c r="G52" s="377">
        <v>13.36</v>
      </c>
      <c r="H52" s="377">
        <v>69.900000000000006</v>
      </c>
      <c r="I52" s="377">
        <v>0</v>
      </c>
      <c r="J52" s="466" t="s">
        <v>296</v>
      </c>
      <c r="K52" s="19" t="s">
        <v>7</v>
      </c>
      <c r="L52" s="15">
        <v>60</v>
      </c>
      <c r="M52" s="377">
        <v>1.84</v>
      </c>
      <c r="N52" s="377">
        <v>0.48</v>
      </c>
      <c r="O52" s="377">
        <v>13.36</v>
      </c>
      <c r="P52" s="377">
        <v>69.900000000000006</v>
      </c>
      <c r="Q52" s="377">
        <v>0</v>
      </c>
    </row>
    <row r="53" spans="1:17" ht="15.75" x14ac:dyDescent="0.25">
      <c r="A53" s="88"/>
      <c r="B53" s="386" t="s">
        <v>27</v>
      </c>
      <c r="C53" s="461"/>
      <c r="D53" s="469"/>
      <c r="E53" s="173">
        <f>SUM(E23:E52)</f>
        <v>29.46</v>
      </c>
      <c r="F53" s="173">
        <f>SUM(F23:F52)</f>
        <v>27.430000000000003</v>
      </c>
      <c r="G53" s="173">
        <f>SUM(G23:G52)</f>
        <v>108.92</v>
      </c>
      <c r="H53" s="470">
        <v>719.5</v>
      </c>
      <c r="I53" s="173">
        <f>SUM(I23:I52)</f>
        <v>77.599999999999994</v>
      </c>
      <c r="J53" s="173"/>
      <c r="K53" s="173"/>
      <c r="L53" s="173"/>
      <c r="M53" s="173">
        <f>SUM(M23:M52)</f>
        <v>38.950000000000003</v>
      </c>
      <c r="N53" s="173">
        <f>SUM(N23:N52)</f>
        <v>37.069999999999993</v>
      </c>
      <c r="O53" s="173">
        <f>SUM(O23:O52)</f>
        <v>133.35</v>
      </c>
      <c r="P53" s="470">
        <f>SUM(P23:P52)</f>
        <v>1010.9</v>
      </c>
      <c r="Q53" s="173">
        <f>SUM(Q23:Q52)</f>
        <v>80.73</v>
      </c>
    </row>
    <row r="54" spans="1:17" x14ac:dyDescent="0.25">
      <c r="A54" s="608" t="s">
        <v>11</v>
      </c>
      <c r="B54" s="609"/>
      <c r="C54" s="124"/>
      <c r="D54" s="228"/>
      <c r="E54" s="227"/>
      <c r="F54" s="227"/>
      <c r="G54" s="227"/>
      <c r="H54" s="227"/>
      <c r="I54" s="201"/>
      <c r="J54" s="201"/>
      <c r="K54" s="201"/>
      <c r="L54" s="201"/>
      <c r="M54" s="201"/>
      <c r="N54" s="201"/>
      <c r="O54" s="201"/>
      <c r="P54" s="201"/>
      <c r="Q54" s="201"/>
    </row>
    <row r="55" spans="1:17" ht="21.95" hidden="1" customHeight="1" x14ac:dyDescent="0.25">
      <c r="A55" s="540" t="s">
        <v>354</v>
      </c>
      <c r="B55" s="94" t="s">
        <v>91</v>
      </c>
      <c r="C55" s="29">
        <v>200</v>
      </c>
      <c r="D55" s="29">
        <v>200</v>
      </c>
      <c r="E55" s="377">
        <v>5.8</v>
      </c>
      <c r="F55" s="377">
        <v>5</v>
      </c>
      <c r="G55" s="377">
        <v>9.6</v>
      </c>
      <c r="H55" s="377">
        <v>106</v>
      </c>
      <c r="I55" s="377">
        <v>2.6</v>
      </c>
      <c r="J55" s="58"/>
      <c r="K55" s="58"/>
      <c r="L55" s="58"/>
      <c r="M55" s="58"/>
      <c r="N55" s="58"/>
      <c r="O55" s="58"/>
      <c r="P55" s="58"/>
      <c r="Q55" s="58"/>
    </row>
    <row r="56" spans="1:17" ht="15" hidden="1" customHeight="1" x14ac:dyDescent="0.25">
      <c r="A56" s="540"/>
      <c r="B56" s="93" t="s">
        <v>92</v>
      </c>
      <c r="C56" s="67">
        <v>200</v>
      </c>
      <c r="D56" s="29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spans="1:17" ht="21.95" hidden="1" customHeight="1" x14ac:dyDescent="0.25">
      <c r="A57" s="464" t="s">
        <v>164</v>
      </c>
      <c r="B57" s="19" t="s">
        <v>355</v>
      </c>
      <c r="C57" s="29">
        <v>100</v>
      </c>
      <c r="D57" s="58">
        <v>8.5</v>
      </c>
      <c r="E57" s="377">
        <v>8.5</v>
      </c>
      <c r="F57" s="377">
        <v>14</v>
      </c>
      <c r="G57" s="377">
        <v>41</v>
      </c>
      <c r="H57" s="377">
        <v>220</v>
      </c>
      <c r="I57" s="377">
        <v>0</v>
      </c>
      <c r="J57" s="58"/>
      <c r="K57" s="58"/>
      <c r="L57" s="58"/>
      <c r="M57" s="99"/>
      <c r="N57" s="99"/>
      <c r="O57" s="99"/>
      <c r="P57" s="90"/>
      <c r="Q57" s="58"/>
    </row>
    <row r="58" spans="1:17" ht="15.75" hidden="1" x14ac:dyDescent="0.25">
      <c r="A58" s="88"/>
      <c r="B58" s="386" t="s">
        <v>27</v>
      </c>
      <c r="C58" s="461"/>
      <c r="D58" s="469"/>
      <c r="E58" s="173">
        <f>SUM(E55:E57)</f>
        <v>14.3</v>
      </c>
      <c r="F58" s="173">
        <f>SUM(F55:F57)</f>
        <v>19</v>
      </c>
      <c r="G58" s="173">
        <f>SUM(G55:G57)</f>
        <v>50.6</v>
      </c>
      <c r="H58" s="173">
        <f>SUM(H55:H57)</f>
        <v>326</v>
      </c>
      <c r="I58" s="173">
        <f>SUM(I55:I57)</f>
        <v>2.6</v>
      </c>
      <c r="J58" s="179"/>
      <c r="K58" s="179"/>
      <c r="L58" s="179"/>
      <c r="M58" s="179"/>
      <c r="N58" s="179"/>
      <c r="O58" s="179"/>
      <c r="P58" s="185"/>
      <c r="Q58" s="179"/>
    </row>
    <row r="59" spans="1:17" hidden="1" x14ac:dyDescent="0.25">
      <c r="A59" s="608"/>
      <c r="B59" s="609"/>
      <c r="C59" s="124"/>
      <c r="D59" s="228"/>
      <c r="E59" s="227"/>
      <c r="F59" s="227"/>
      <c r="G59" s="227"/>
      <c r="H59" s="227"/>
      <c r="I59" s="201"/>
      <c r="J59" s="201"/>
      <c r="K59" s="201"/>
      <c r="L59" s="201"/>
      <c r="M59" s="201"/>
      <c r="N59" s="201"/>
      <c r="O59" s="201"/>
      <c r="P59" s="201"/>
      <c r="Q59" s="201"/>
    </row>
    <row r="60" spans="1:17" hidden="1" x14ac:dyDescent="0.25">
      <c r="A60" s="611"/>
      <c r="B60" s="19"/>
      <c r="C60" s="20"/>
      <c r="D60" s="20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</row>
    <row r="61" spans="1:17" hidden="1" x14ac:dyDescent="0.25">
      <c r="A61" s="613"/>
      <c r="B61" s="22"/>
      <c r="C61" s="23"/>
      <c r="D61" s="23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</row>
    <row r="62" spans="1:17" ht="17.25" hidden="1" customHeight="1" x14ac:dyDescent="0.25">
      <c r="A62" s="530"/>
      <c r="B62" s="19"/>
      <c r="C62" s="15"/>
      <c r="D62" s="20"/>
      <c r="E62" s="58"/>
      <c r="F62" s="58"/>
      <c r="G62" s="58"/>
      <c r="H62" s="58"/>
      <c r="I62" s="182"/>
      <c r="J62" s="182"/>
      <c r="K62" s="182"/>
      <c r="L62" s="182"/>
      <c r="M62" s="183"/>
      <c r="N62" s="183"/>
      <c r="O62" s="183"/>
      <c r="P62" s="183"/>
      <c r="Q62" s="183"/>
    </row>
    <row r="63" spans="1:17" ht="27" hidden="1" customHeight="1" x14ac:dyDescent="0.25">
      <c r="A63" s="531"/>
      <c r="B63" s="26"/>
      <c r="C63" s="47"/>
      <c r="D63" s="23"/>
      <c r="E63" s="58"/>
      <c r="F63" s="58"/>
      <c r="G63" s="58"/>
      <c r="H63" s="58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1:17" hidden="1" x14ac:dyDescent="0.25">
      <c r="A64" s="531"/>
      <c r="B64" s="22"/>
      <c r="C64" s="91"/>
      <c r="D64" s="23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17" ht="15" hidden="1" customHeight="1" x14ac:dyDescent="0.25">
      <c r="A65" s="531"/>
      <c r="B65" s="22"/>
      <c r="C65" s="47"/>
      <c r="D65" s="23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</row>
    <row r="66" spans="1:17" ht="20.25" hidden="1" customHeight="1" x14ac:dyDescent="0.25">
      <c r="A66" s="535"/>
      <c r="B66" s="22"/>
      <c r="C66" s="91"/>
      <c r="D66" s="23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</row>
    <row r="67" spans="1:17" ht="26.25" hidden="1" customHeight="1" x14ac:dyDescent="0.25">
      <c r="A67" s="532"/>
      <c r="B67" s="30"/>
      <c r="C67" s="64"/>
      <c r="D67" s="20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17" hidden="1" x14ac:dyDescent="0.25">
      <c r="A68" s="533"/>
      <c r="B68" s="37"/>
      <c r="C68" s="71"/>
      <c r="D68" s="23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17" hidden="1" x14ac:dyDescent="0.25">
      <c r="A69" s="533"/>
      <c r="B69" s="37"/>
      <c r="C69" s="71"/>
      <c r="D69" s="2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</row>
    <row r="70" spans="1:17" hidden="1" x14ac:dyDescent="0.25">
      <c r="A70" s="611"/>
      <c r="B70" s="6"/>
      <c r="C70" s="77"/>
      <c r="D70" s="77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1:17" hidden="1" x14ac:dyDescent="0.25">
      <c r="A71" s="612"/>
      <c r="B71" s="4"/>
      <c r="C71" s="131"/>
      <c r="D71" s="131"/>
      <c r="E71" s="90"/>
      <c r="F71" s="90"/>
      <c r="G71" s="90"/>
      <c r="H71" s="90"/>
      <c r="I71" s="58"/>
      <c r="J71" s="58"/>
      <c r="K71" s="58"/>
      <c r="L71" s="58"/>
      <c r="M71" s="58"/>
      <c r="N71" s="58"/>
      <c r="O71" s="58"/>
      <c r="P71" s="58"/>
      <c r="Q71" s="58"/>
    </row>
    <row r="72" spans="1:17" hidden="1" x14ac:dyDescent="0.25">
      <c r="A72" s="613"/>
      <c r="B72" s="4"/>
      <c r="C72" s="131"/>
      <c r="D72" s="131"/>
      <c r="E72" s="90"/>
      <c r="F72" s="90"/>
      <c r="G72" s="90"/>
      <c r="H72" s="90"/>
      <c r="I72" s="58"/>
      <c r="J72" s="58"/>
      <c r="K72" s="58"/>
      <c r="L72" s="58"/>
      <c r="M72" s="58"/>
      <c r="N72" s="58"/>
      <c r="O72" s="58"/>
      <c r="P72" s="58"/>
      <c r="Q72" s="58"/>
    </row>
    <row r="73" spans="1:17" hidden="1" x14ac:dyDescent="0.25">
      <c r="A73" s="57"/>
      <c r="B73" s="19"/>
      <c r="C73" s="15"/>
      <c r="D73" s="20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</row>
    <row r="74" spans="1:17" hidden="1" x14ac:dyDescent="0.25">
      <c r="A74" s="57"/>
      <c r="B74" s="19"/>
      <c r="C74" s="15"/>
      <c r="D74" s="20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</row>
    <row r="75" spans="1:17" hidden="1" x14ac:dyDescent="0.25">
      <c r="A75" s="88"/>
      <c r="B75" s="81"/>
      <c r="C75" s="199"/>
      <c r="D75" s="199"/>
      <c r="E75" s="179"/>
      <c r="F75" s="179"/>
      <c r="G75" s="179"/>
      <c r="H75" s="185"/>
      <c r="I75" s="179"/>
      <c r="J75" s="179"/>
      <c r="K75" s="179"/>
      <c r="L75" s="179"/>
      <c r="M75" s="179"/>
      <c r="N75" s="179"/>
      <c r="O75" s="179"/>
      <c r="P75" s="185"/>
      <c r="Q75" s="179"/>
    </row>
    <row r="76" spans="1:17" hidden="1" x14ac:dyDescent="0.25">
      <c r="A76" s="610"/>
      <c r="B76" s="591"/>
      <c r="C76" s="200"/>
      <c r="D76" s="200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</row>
    <row r="77" spans="1:17" hidden="1" x14ac:dyDescent="0.25">
      <c r="A77" s="146"/>
      <c r="B77" s="35"/>
      <c r="C77" s="45"/>
      <c r="D77" s="45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</row>
    <row r="78" spans="1:17" hidden="1" x14ac:dyDescent="0.25">
      <c r="A78" s="146"/>
      <c r="B78" s="34"/>
      <c r="C78" s="77"/>
      <c r="D78" s="77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</row>
    <row r="79" spans="1:17" hidden="1" x14ac:dyDescent="0.25">
      <c r="A79" s="194"/>
      <c r="B79" s="19"/>
      <c r="C79" s="29"/>
      <c r="D79" s="29"/>
      <c r="E79" s="90"/>
      <c r="F79" s="90"/>
      <c r="G79" s="90"/>
      <c r="H79" s="90"/>
      <c r="I79" s="58"/>
      <c r="J79" s="58"/>
      <c r="K79" s="58"/>
      <c r="L79" s="58"/>
      <c r="M79" s="90"/>
      <c r="N79" s="90"/>
      <c r="O79" s="90"/>
      <c r="P79" s="90"/>
      <c r="Q79" s="58"/>
    </row>
    <row r="80" spans="1:17" hidden="1" x14ac:dyDescent="0.25">
      <c r="A80" s="38"/>
      <c r="B80" s="81" t="s">
        <v>27</v>
      </c>
      <c r="C80" s="87"/>
      <c r="D80" s="195"/>
      <c r="E80" s="179">
        <f t="shared" ref="E80:Q80" si="0">SUM(E77:E79)</f>
        <v>0</v>
      </c>
      <c r="F80" s="179">
        <f t="shared" si="0"/>
        <v>0</v>
      </c>
      <c r="G80" s="179">
        <f t="shared" si="0"/>
        <v>0</v>
      </c>
      <c r="H80" s="185">
        <f t="shared" si="0"/>
        <v>0</v>
      </c>
      <c r="I80" s="179">
        <f t="shared" si="0"/>
        <v>0</v>
      </c>
      <c r="J80" s="179"/>
      <c r="K80" s="179"/>
      <c r="L80" s="179"/>
      <c r="M80" s="179">
        <f t="shared" si="0"/>
        <v>0</v>
      </c>
      <c r="N80" s="179">
        <f t="shared" si="0"/>
        <v>0</v>
      </c>
      <c r="O80" s="179">
        <f t="shared" si="0"/>
        <v>0</v>
      </c>
      <c r="P80" s="185">
        <f t="shared" si="0"/>
        <v>0</v>
      </c>
      <c r="Q80" s="179">
        <f t="shared" si="0"/>
        <v>0</v>
      </c>
    </row>
    <row r="81" spans="1:17" hidden="1" x14ac:dyDescent="0.25">
      <c r="A81" s="89"/>
      <c r="B81" s="25"/>
      <c r="C81" s="22"/>
      <c r="D81" s="17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</row>
    <row r="82" spans="1:17" ht="15.75" x14ac:dyDescent="0.25">
      <c r="A82" s="215"/>
      <c r="B82" s="400" t="s">
        <v>40</v>
      </c>
      <c r="C82" s="478"/>
      <c r="D82" s="468"/>
      <c r="E82" s="363">
        <f>SUM(E80,E75,E58,E53,E21)</f>
        <v>71.97</v>
      </c>
      <c r="F82" s="363">
        <f>SUM(F80,F75,F58,F53,F21)</f>
        <v>96.07</v>
      </c>
      <c r="G82" s="363">
        <f>SUM(G80,G75,G58,G53,G21)</f>
        <v>200.07</v>
      </c>
      <c r="H82" s="363">
        <f>SUM(H80,H75,H58,H53,H21)</f>
        <v>1784.3899999999999</v>
      </c>
      <c r="I82" s="362">
        <f>I80+I75+I58+I53+I21</f>
        <v>162.33999999999997</v>
      </c>
      <c r="J82" s="362"/>
      <c r="K82" s="400" t="s">
        <v>429</v>
      </c>
      <c r="L82" s="362"/>
      <c r="M82" s="363">
        <f>SUM(M80,M75,M58,M53,M21)</f>
        <v>59.49</v>
      </c>
      <c r="N82" s="363">
        <f>SUM(N80,N75,N58,N53,N21)</f>
        <v>49.449999999999996</v>
      </c>
      <c r="O82" s="363">
        <f>SUM(O80,O75,O58,O53,O21)</f>
        <v>213.67</v>
      </c>
      <c r="P82" s="363">
        <f>SUM(P80,P75,P58,P53,P21)</f>
        <v>1509.99</v>
      </c>
      <c r="Q82" s="363">
        <f>SUM(Q80,Q75,Q58,Q53,Q21)</f>
        <v>163.75</v>
      </c>
    </row>
  </sheetData>
  <mergeCells count="33">
    <mergeCell ref="M1:Q1"/>
    <mergeCell ref="A4:B4"/>
    <mergeCell ref="E1:I1"/>
    <mergeCell ref="A44:A46"/>
    <mergeCell ref="J13:J17"/>
    <mergeCell ref="A19:A20"/>
    <mergeCell ref="J19:J20"/>
    <mergeCell ref="J22:K22"/>
    <mergeCell ref="A22:B22"/>
    <mergeCell ref="J44:J46"/>
    <mergeCell ref="J2:J3"/>
    <mergeCell ref="J4:K4"/>
    <mergeCell ref="A2:A3"/>
    <mergeCell ref="A37:A43"/>
    <mergeCell ref="J23:J27"/>
    <mergeCell ref="J28:J36"/>
    <mergeCell ref="J37:J43"/>
    <mergeCell ref="A23:A27"/>
    <mergeCell ref="J5:J7"/>
    <mergeCell ref="J8:J12"/>
    <mergeCell ref="A13:A17"/>
    <mergeCell ref="A5:A7"/>
    <mergeCell ref="A28:A36"/>
    <mergeCell ref="A67:A69"/>
    <mergeCell ref="A55:A56"/>
    <mergeCell ref="J47:J50"/>
    <mergeCell ref="A59:B59"/>
    <mergeCell ref="A76:B76"/>
    <mergeCell ref="A70:A72"/>
    <mergeCell ref="A62:A66"/>
    <mergeCell ref="A60:A61"/>
    <mergeCell ref="A54:B54"/>
    <mergeCell ref="A47:A50"/>
  </mergeCells>
  <pageMargins left="0.39370078740157483" right="0" top="0.59055118110236227" bottom="0.19685039370078741" header="0" footer="0"/>
  <pageSetup paperSize="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"/>
  <sheetViews>
    <sheetView topLeftCell="J1" zoomScale="90" zoomScaleNormal="90" workbookViewId="0">
      <selection activeCell="S58" sqref="S58"/>
    </sheetView>
  </sheetViews>
  <sheetFormatPr defaultRowHeight="15" x14ac:dyDescent="0.25"/>
  <cols>
    <col min="1" max="1" width="11.7109375" hidden="1" customWidth="1"/>
    <col min="2" max="2" width="25.7109375" hidden="1" customWidth="1"/>
    <col min="3" max="7" width="7.7109375" hidden="1" customWidth="1"/>
    <col min="8" max="8" width="9.7109375" hidden="1" customWidth="1"/>
    <col min="9" max="9" width="7.7109375" hidden="1" customWidth="1"/>
    <col min="10" max="10" width="11.7109375" customWidth="1"/>
    <col min="11" max="11" width="25.7109375" customWidth="1"/>
    <col min="12" max="15" width="7.7109375" customWidth="1"/>
    <col min="16" max="16" width="9.7109375" customWidth="1"/>
    <col min="17" max="17" width="7.7109375" customWidth="1"/>
    <col min="20" max="20" width="12.7109375" customWidth="1"/>
  </cols>
  <sheetData>
    <row r="1" spans="1:17" ht="26.25" x14ac:dyDescent="0.25">
      <c r="A1" s="230" t="s">
        <v>0</v>
      </c>
      <c r="B1" s="16"/>
      <c r="C1" s="129" t="s">
        <v>105</v>
      </c>
      <c r="D1" s="130" t="s">
        <v>106</v>
      </c>
      <c r="E1" s="560" t="s">
        <v>105</v>
      </c>
      <c r="F1" s="561"/>
      <c r="G1" s="561"/>
      <c r="H1" s="561"/>
      <c r="I1" s="562"/>
      <c r="J1" s="230" t="s">
        <v>0</v>
      </c>
      <c r="K1" s="16"/>
      <c r="L1" s="317" t="s">
        <v>106</v>
      </c>
      <c r="M1" s="560" t="s">
        <v>106</v>
      </c>
      <c r="N1" s="561"/>
      <c r="O1" s="561"/>
      <c r="P1" s="561"/>
      <c r="Q1" s="562"/>
    </row>
    <row r="2" spans="1:17" ht="38.25" x14ac:dyDescent="0.25">
      <c r="A2" s="556" t="s">
        <v>26</v>
      </c>
      <c r="B2" s="14" t="s">
        <v>1</v>
      </c>
      <c r="C2" s="15" t="s">
        <v>28</v>
      </c>
      <c r="D2" s="15" t="s">
        <v>28</v>
      </c>
      <c r="E2" s="223" t="s">
        <v>29</v>
      </c>
      <c r="F2" s="223" t="s">
        <v>30</v>
      </c>
      <c r="G2" s="223" t="s">
        <v>31</v>
      </c>
      <c r="H2" s="223" t="s">
        <v>32</v>
      </c>
      <c r="I2" s="224" t="s">
        <v>33</v>
      </c>
      <c r="J2" s="556" t="s">
        <v>26</v>
      </c>
      <c r="K2" s="14" t="s">
        <v>1</v>
      </c>
      <c r="L2" s="15" t="s">
        <v>28</v>
      </c>
      <c r="M2" s="223" t="s">
        <v>29</v>
      </c>
      <c r="N2" s="223" t="s">
        <v>30</v>
      </c>
      <c r="O2" s="223" t="s">
        <v>31</v>
      </c>
      <c r="P2" s="223" t="s">
        <v>32</v>
      </c>
      <c r="Q2" s="224" t="s">
        <v>33</v>
      </c>
    </row>
    <row r="3" spans="1:17" ht="15.75" customHeight="1" x14ac:dyDescent="0.25">
      <c r="A3" s="556"/>
      <c r="B3" s="13" t="s">
        <v>43</v>
      </c>
      <c r="C3" s="122"/>
      <c r="D3" s="16"/>
      <c r="E3" s="17"/>
      <c r="F3" s="17"/>
      <c r="G3" s="17"/>
      <c r="H3" s="17"/>
      <c r="I3" s="18"/>
      <c r="J3" s="556"/>
      <c r="K3" s="13" t="s">
        <v>430</v>
      </c>
      <c r="L3" s="18"/>
      <c r="M3" s="17"/>
      <c r="N3" s="17"/>
      <c r="O3" s="17"/>
      <c r="P3" s="17"/>
      <c r="Q3" s="18"/>
    </row>
    <row r="4" spans="1:17" x14ac:dyDescent="0.25">
      <c r="A4" s="589" t="s">
        <v>3</v>
      </c>
      <c r="B4" s="590"/>
      <c r="C4" s="211"/>
      <c r="D4" s="17"/>
      <c r="E4" s="176"/>
      <c r="F4" s="176"/>
      <c r="G4" s="176"/>
      <c r="H4" s="176"/>
      <c r="I4" s="176"/>
      <c r="J4" s="589" t="s">
        <v>3</v>
      </c>
      <c r="K4" s="590"/>
      <c r="L4" s="176"/>
      <c r="M4" s="176"/>
      <c r="N4" s="176"/>
      <c r="O4" s="176"/>
      <c r="P4" s="176"/>
      <c r="Q4" s="176"/>
    </row>
    <row r="5" spans="1:17" ht="24" customHeight="1" x14ac:dyDescent="0.25">
      <c r="A5" s="530" t="s">
        <v>307</v>
      </c>
      <c r="B5" s="54" t="s">
        <v>356</v>
      </c>
      <c r="C5" s="29">
        <v>45</v>
      </c>
      <c r="D5" s="58">
        <v>6.7</v>
      </c>
      <c r="E5" s="377">
        <v>6.7</v>
      </c>
      <c r="F5" s="377">
        <v>9.5</v>
      </c>
      <c r="G5" s="377">
        <v>9.9</v>
      </c>
      <c r="H5" s="377">
        <v>153</v>
      </c>
      <c r="I5" s="379">
        <v>0.1</v>
      </c>
      <c r="J5" s="530" t="s">
        <v>357</v>
      </c>
      <c r="K5" s="54" t="s">
        <v>356</v>
      </c>
      <c r="L5" s="29">
        <v>45</v>
      </c>
      <c r="M5" s="377">
        <v>6.7</v>
      </c>
      <c r="N5" s="377">
        <v>9.5</v>
      </c>
      <c r="O5" s="377">
        <v>9.9</v>
      </c>
      <c r="P5" s="377">
        <v>153</v>
      </c>
      <c r="Q5" s="379">
        <v>0.1</v>
      </c>
    </row>
    <row r="6" spans="1:17" hidden="1" x14ac:dyDescent="0.25">
      <c r="A6" s="531"/>
      <c r="B6" s="28" t="s">
        <v>306</v>
      </c>
      <c r="C6" s="467">
        <v>20</v>
      </c>
      <c r="D6" s="58"/>
      <c r="E6" s="58"/>
      <c r="F6" s="58"/>
      <c r="G6" s="58"/>
      <c r="H6" s="58"/>
      <c r="I6" s="58"/>
      <c r="J6" s="531"/>
      <c r="K6" s="28" t="s">
        <v>306</v>
      </c>
      <c r="L6" s="467">
        <v>20</v>
      </c>
      <c r="M6" s="58"/>
      <c r="N6" s="58"/>
      <c r="O6" s="58"/>
      <c r="P6" s="58"/>
      <c r="Q6" s="58"/>
    </row>
    <row r="7" spans="1:17" hidden="1" x14ac:dyDescent="0.25">
      <c r="A7" s="531"/>
      <c r="B7" s="28" t="s">
        <v>15</v>
      </c>
      <c r="C7" s="467">
        <v>20</v>
      </c>
      <c r="D7" s="58"/>
      <c r="E7" s="58"/>
      <c r="F7" s="58"/>
      <c r="G7" s="58"/>
      <c r="H7" s="58"/>
      <c r="I7" s="58"/>
      <c r="J7" s="531"/>
      <c r="K7" s="28" t="s">
        <v>15</v>
      </c>
      <c r="L7" s="467">
        <v>20</v>
      </c>
      <c r="M7" s="58"/>
      <c r="N7" s="58"/>
      <c r="O7" s="58"/>
      <c r="P7" s="58"/>
      <c r="Q7" s="58"/>
    </row>
    <row r="8" spans="1:17" hidden="1" x14ac:dyDescent="0.25">
      <c r="A8" s="535"/>
      <c r="B8" s="28" t="s">
        <v>98</v>
      </c>
      <c r="C8" s="467">
        <v>5</v>
      </c>
      <c r="D8" s="58"/>
      <c r="E8" s="58"/>
      <c r="F8" s="58"/>
      <c r="G8" s="58"/>
      <c r="H8" s="58"/>
      <c r="I8" s="58"/>
      <c r="J8" s="535"/>
      <c r="K8" s="28" t="s">
        <v>98</v>
      </c>
      <c r="L8" s="467">
        <v>5</v>
      </c>
      <c r="M8" s="58"/>
      <c r="N8" s="58"/>
      <c r="O8" s="58"/>
      <c r="P8" s="58"/>
      <c r="Q8" s="58"/>
    </row>
    <row r="9" spans="1:17" ht="24" customHeight="1" x14ac:dyDescent="0.25">
      <c r="A9" s="617" t="s">
        <v>164</v>
      </c>
      <c r="B9" s="271" t="s">
        <v>156</v>
      </c>
      <c r="C9" s="20">
        <v>30</v>
      </c>
      <c r="D9" s="73"/>
      <c r="E9" s="117">
        <v>0.1</v>
      </c>
      <c r="F9" s="117">
        <v>0</v>
      </c>
      <c r="G9" s="117">
        <v>17.8</v>
      </c>
      <c r="H9" s="117">
        <v>71.8</v>
      </c>
      <c r="I9" s="117">
        <v>0</v>
      </c>
      <c r="J9" s="554" t="s">
        <v>207</v>
      </c>
      <c r="K9" s="271" t="s">
        <v>358</v>
      </c>
      <c r="L9" s="20" t="s">
        <v>231</v>
      </c>
      <c r="M9" s="377">
        <v>48.45</v>
      </c>
      <c r="N9" s="377">
        <v>32.4</v>
      </c>
      <c r="O9" s="377">
        <v>58.12</v>
      </c>
      <c r="P9" s="377">
        <v>532.9</v>
      </c>
      <c r="Q9" s="377">
        <v>0.3</v>
      </c>
    </row>
    <row r="10" spans="1:17" ht="15" hidden="1" customHeight="1" x14ac:dyDescent="0.25">
      <c r="A10" s="618"/>
      <c r="B10" s="481" t="s">
        <v>181</v>
      </c>
      <c r="C10" s="50">
        <v>30</v>
      </c>
      <c r="D10" s="73"/>
      <c r="E10" s="459"/>
      <c r="F10" s="460"/>
      <c r="G10" s="460"/>
      <c r="H10" s="377"/>
      <c r="I10" s="460"/>
      <c r="J10" s="576"/>
      <c r="K10" s="93" t="s">
        <v>152</v>
      </c>
      <c r="L10" s="23">
        <v>232.5</v>
      </c>
      <c r="M10" s="204"/>
      <c r="N10" s="204"/>
      <c r="O10" s="204"/>
      <c r="P10" s="204"/>
      <c r="Q10" s="204"/>
    </row>
    <row r="11" spans="1:17" ht="25.5" hidden="1" x14ac:dyDescent="0.25">
      <c r="A11" s="530" t="s">
        <v>250</v>
      </c>
      <c r="B11" s="304" t="s">
        <v>178</v>
      </c>
      <c r="C11" s="458">
        <v>180</v>
      </c>
      <c r="D11" s="73">
        <v>250</v>
      </c>
      <c r="E11" s="459">
        <v>6.48</v>
      </c>
      <c r="F11" s="460">
        <v>8.4600000000000009</v>
      </c>
      <c r="G11" s="460">
        <v>25.9</v>
      </c>
      <c r="H11" s="377">
        <v>205.5</v>
      </c>
      <c r="I11" s="460">
        <v>1.38</v>
      </c>
      <c r="J11" s="576"/>
      <c r="K11" s="93" t="s">
        <v>99</v>
      </c>
      <c r="L11" s="23">
        <v>20</v>
      </c>
      <c r="M11" s="204"/>
      <c r="N11" s="204"/>
      <c r="O11" s="204"/>
      <c r="P11" s="204"/>
      <c r="Q11" s="204"/>
    </row>
    <row r="12" spans="1:17" hidden="1" x14ac:dyDescent="0.25">
      <c r="A12" s="531"/>
      <c r="B12" s="305" t="s">
        <v>179</v>
      </c>
      <c r="C12" s="204">
        <v>27.72</v>
      </c>
      <c r="D12" s="74">
        <v>30</v>
      </c>
      <c r="E12" s="204"/>
      <c r="F12" s="204"/>
      <c r="G12" s="204"/>
      <c r="H12" s="204"/>
      <c r="I12" s="204"/>
      <c r="J12" s="576"/>
      <c r="K12" s="93" t="s">
        <v>310</v>
      </c>
      <c r="L12" s="23">
        <v>48</v>
      </c>
      <c r="M12" s="204"/>
      <c r="N12" s="204"/>
      <c r="O12" s="204"/>
      <c r="P12" s="204"/>
      <c r="Q12" s="204"/>
    </row>
    <row r="13" spans="1:17" hidden="1" x14ac:dyDescent="0.25">
      <c r="A13" s="531"/>
      <c r="B13" s="93" t="s">
        <v>310</v>
      </c>
      <c r="C13" s="204">
        <v>106.2</v>
      </c>
      <c r="D13" s="75">
        <v>125</v>
      </c>
      <c r="E13" s="204"/>
      <c r="F13" s="204"/>
      <c r="G13" s="204"/>
      <c r="H13" s="204"/>
      <c r="I13" s="204"/>
      <c r="J13" s="576"/>
      <c r="K13" s="93" t="s">
        <v>292</v>
      </c>
      <c r="L13" s="23">
        <v>6.6</v>
      </c>
      <c r="M13" s="204"/>
      <c r="N13" s="204"/>
      <c r="O13" s="204"/>
      <c r="P13" s="204"/>
      <c r="Q13" s="204"/>
    </row>
    <row r="14" spans="1:17" hidden="1" x14ac:dyDescent="0.25">
      <c r="A14" s="531"/>
      <c r="B14" s="93" t="s">
        <v>151</v>
      </c>
      <c r="C14" s="204">
        <v>4.5</v>
      </c>
      <c r="D14" s="75">
        <v>5</v>
      </c>
      <c r="E14" s="204"/>
      <c r="F14" s="204"/>
      <c r="G14" s="204"/>
      <c r="H14" s="204"/>
      <c r="I14" s="204"/>
      <c r="J14" s="576"/>
      <c r="K14" s="28" t="s">
        <v>151</v>
      </c>
      <c r="L14" s="23">
        <v>16.12</v>
      </c>
      <c r="M14" s="204"/>
      <c r="N14" s="204"/>
      <c r="O14" s="204"/>
      <c r="P14" s="204"/>
      <c r="Q14" s="204"/>
    </row>
    <row r="15" spans="1:17" hidden="1" x14ac:dyDescent="0.25">
      <c r="A15" s="535"/>
      <c r="B15" s="305" t="s">
        <v>5</v>
      </c>
      <c r="C15" s="204">
        <v>4.5</v>
      </c>
      <c r="D15" s="75"/>
      <c r="E15" s="204"/>
      <c r="F15" s="204"/>
      <c r="G15" s="204"/>
      <c r="H15" s="204"/>
      <c r="I15" s="204"/>
      <c r="J15" s="576"/>
      <c r="K15" s="93" t="s">
        <v>293</v>
      </c>
      <c r="L15" s="58">
        <v>8.66</v>
      </c>
      <c r="M15" s="204"/>
      <c r="N15" s="204"/>
      <c r="O15" s="204"/>
      <c r="P15" s="204"/>
      <c r="Q15" s="204"/>
    </row>
    <row r="16" spans="1:17" hidden="1" x14ac:dyDescent="0.25">
      <c r="A16" s="530" t="s">
        <v>166</v>
      </c>
      <c r="B16" s="51" t="s">
        <v>359</v>
      </c>
      <c r="C16" s="63">
        <v>200</v>
      </c>
      <c r="D16" s="75"/>
      <c r="E16" s="392">
        <v>0.3</v>
      </c>
      <c r="F16" s="392">
        <v>0.6</v>
      </c>
      <c r="G16" s="392">
        <v>7.1</v>
      </c>
      <c r="H16" s="392">
        <v>35</v>
      </c>
      <c r="I16" s="497">
        <v>9.64</v>
      </c>
      <c r="J16" s="576"/>
      <c r="K16" s="93" t="s">
        <v>116</v>
      </c>
      <c r="L16" s="58">
        <v>2.5000000000000001E-2</v>
      </c>
      <c r="M16" s="204"/>
      <c r="N16" s="204"/>
      <c r="O16" s="204"/>
      <c r="P16" s="204"/>
      <c r="Q16" s="204"/>
    </row>
    <row r="17" spans="1:17" hidden="1" x14ac:dyDescent="0.25">
      <c r="A17" s="531"/>
      <c r="B17" s="22" t="s">
        <v>124</v>
      </c>
      <c r="C17" s="467">
        <v>1</v>
      </c>
      <c r="D17" s="75"/>
      <c r="E17" s="204"/>
      <c r="F17" s="204"/>
      <c r="G17" s="204"/>
      <c r="H17" s="204"/>
      <c r="I17" s="204"/>
      <c r="J17" s="576"/>
      <c r="K17" s="93" t="s">
        <v>98</v>
      </c>
      <c r="L17" s="59">
        <v>8.66</v>
      </c>
      <c r="M17" s="204"/>
      <c r="N17" s="204"/>
      <c r="O17" s="204"/>
      <c r="P17" s="204"/>
      <c r="Q17" s="204"/>
    </row>
    <row r="18" spans="1:17" hidden="1" x14ac:dyDescent="0.25">
      <c r="A18" s="531"/>
      <c r="B18" s="93" t="s">
        <v>151</v>
      </c>
      <c r="C18" s="467">
        <v>10</v>
      </c>
      <c r="D18" s="75"/>
      <c r="E18" s="204"/>
      <c r="F18" s="204"/>
      <c r="G18" s="204"/>
      <c r="H18" s="204"/>
      <c r="I18" s="204"/>
      <c r="J18" s="576"/>
      <c r="K18" s="93" t="s">
        <v>294</v>
      </c>
      <c r="L18" s="58">
        <v>8.66</v>
      </c>
      <c r="M18" s="204"/>
      <c r="N18" s="204"/>
      <c r="O18" s="204"/>
      <c r="P18" s="204"/>
      <c r="Q18" s="204"/>
    </row>
    <row r="19" spans="1:17" hidden="1" x14ac:dyDescent="0.25">
      <c r="A19" s="535"/>
      <c r="B19" s="22" t="s">
        <v>187</v>
      </c>
      <c r="C19" s="467">
        <v>12</v>
      </c>
      <c r="D19" s="75"/>
      <c r="E19" s="204"/>
      <c r="F19" s="204"/>
      <c r="G19" s="204"/>
      <c r="H19" s="204"/>
      <c r="I19" s="204"/>
      <c r="J19" s="576"/>
      <c r="K19" s="93" t="s">
        <v>320</v>
      </c>
      <c r="L19" s="23">
        <v>20</v>
      </c>
      <c r="M19" s="204"/>
      <c r="N19" s="204"/>
      <c r="O19" s="204"/>
      <c r="P19" s="204"/>
      <c r="Q19" s="204"/>
    </row>
    <row r="20" spans="1:17" ht="21.95" customHeight="1" x14ac:dyDescent="0.25">
      <c r="A20" s="532" t="s">
        <v>279</v>
      </c>
      <c r="B20" s="19" t="s">
        <v>280</v>
      </c>
      <c r="C20" s="117">
        <v>185</v>
      </c>
      <c r="D20" s="255"/>
      <c r="E20" s="117">
        <v>0.64</v>
      </c>
      <c r="F20" s="117">
        <v>0.6</v>
      </c>
      <c r="G20" s="117">
        <v>15.68</v>
      </c>
      <c r="H20" s="117">
        <v>75.2</v>
      </c>
      <c r="I20" s="117">
        <v>16</v>
      </c>
      <c r="J20" s="530" t="s">
        <v>166</v>
      </c>
      <c r="K20" s="51" t="s">
        <v>359</v>
      </c>
      <c r="L20" s="63">
        <v>200</v>
      </c>
      <c r="M20" s="392">
        <v>0.3</v>
      </c>
      <c r="N20" s="392">
        <v>0.6</v>
      </c>
      <c r="O20" s="392">
        <v>7.1</v>
      </c>
      <c r="P20" s="392">
        <v>35</v>
      </c>
      <c r="Q20" s="378">
        <v>9.64</v>
      </c>
    </row>
    <row r="21" spans="1:17" ht="15" hidden="1" customHeight="1" x14ac:dyDescent="0.25">
      <c r="A21" s="534"/>
      <c r="B21" s="385" t="s">
        <v>251</v>
      </c>
      <c r="C21" s="23">
        <v>185</v>
      </c>
      <c r="D21" s="163"/>
      <c r="E21" s="158"/>
      <c r="F21" s="158"/>
      <c r="G21" s="158"/>
      <c r="H21" s="166"/>
      <c r="I21" s="158"/>
      <c r="J21" s="531"/>
      <c r="K21" s="22" t="s">
        <v>124</v>
      </c>
      <c r="L21" s="467">
        <v>1</v>
      </c>
      <c r="M21" s="58"/>
      <c r="N21" s="58"/>
      <c r="O21" s="58"/>
      <c r="P21" s="58"/>
      <c r="Q21" s="58"/>
    </row>
    <row r="22" spans="1:17" hidden="1" x14ac:dyDescent="0.25">
      <c r="A22" s="57"/>
      <c r="B22" s="19"/>
      <c r="C22" s="15"/>
      <c r="D22" s="20"/>
      <c r="E22" s="58"/>
      <c r="F22" s="58"/>
      <c r="G22" s="58"/>
      <c r="H22" s="58"/>
      <c r="I22" s="58"/>
      <c r="J22" s="531"/>
      <c r="K22" s="93" t="s">
        <v>151</v>
      </c>
      <c r="L22" s="467">
        <v>10</v>
      </c>
      <c r="M22" s="58"/>
      <c r="N22" s="58"/>
      <c r="O22" s="58"/>
      <c r="P22" s="58"/>
      <c r="Q22" s="58"/>
    </row>
    <row r="23" spans="1:17" ht="16.5" hidden="1" customHeight="1" x14ac:dyDescent="0.25">
      <c r="A23" s="57"/>
      <c r="B23" s="19"/>
      <c r="C23" s="15"/>
      <c r="D23" s="20"/>
      <c r="E23" s="58"/>
      <c r="F23" s="58"/>
      <c r="G23" s="58"/>
      <c r="H23" s="58"/>
      <c r="I23" s="58"/>
      <c r="J23" s="535"/>
      <c r="K23" s="22" t="s">
        <v>187</v>
      </c>
      <c r="L23" s="467">
        <v>12</v>
      </c>
      <c r="M23" s="58"/>
      <c r="N23" s="58"/>
      <c r="O23" s="58"/>
      <c r="P23" s="58"/>
      <c r="Q23" s="58"/>
    </row>
    <row r="24" spans="1:17" ht="24" customHeight="1" x14ac:dyDescent="0.25">
      <c r="A24" s="466" t="s">
        <v>323</v>
      </c>
      <c r="B24" s="19" t="s">
        <v>15</v>
      </c>
      <c r="C24" s="15">
        <v>20</v>
      </c>
      <c r="D24" s="20">
        <v>20</v>
      </c>
      <c r="E24" s="377">
        <v>1.1200000000000001</v>
      </c>
      <c r="F24" s="377">
        <v>0.16</v>
      </c>
      <c r="G24" s="377">
        <v>7.84</v>
      </c>
      <c r="H24" s="377">
        <v>47</v>
      </c>
      <c r="I24" s="377">
        <v>0</v>
      </c>
      <c r="J24" s="466" t="s">
        <v>323</v>
      </c>
      <c r="K24" s="19" t="s">
        <v>15</v>
      </c>
      <c r="L24" s="15">
        <v>20</v>
      </c>
      <c r="M24" s="377">
        <f>E24*C24/D24</f>
        <v>1.1200000000000001</v>
      </c>
      <c r="N24" s="377">
        <f>F24*C24/D24</f>
        <v>0.16</v>
      </c>
      <c r="O24" s="377">
        <f>G24*C24/D24</f>
        <v>7.8400000000000007</v>
      </c>
      <c r="P24" s="377">
        <f>H24*C24/D24</f>
        <v>47</v>
      </c>
      <c r="Q24" s="377">
        <v>0</v>
      </c>
    </row>
    <row r="25" spans="1:17" ht="15.75" x14ac:dyDescent="0.25">
      <c r="A25" s="88"/>
      <c r="B25" s="386" t="s">
        <v>27</v>
      </c>
      <c r="C25" s="461"/>
      <c r="D25" s="469"/>
      <c r="E25" s="173">
        <f>SUM(E5:E24)</f>
        <v>15.340000000000003</v>
      </c>
      <c r="F25" s="173">
        <f>SUM(F5:F24)</f>
        <v>19.320000000000004</v>
      </c>
      <c r="G25" s="173">
        <f>SUM(G5:G24)</f>
        <v>84.22</v>
      </c>
      <c r="H25" s="470">
        <f>SUM(H5:H24)</f>
        <v>587.5</v>
      </c>
      <c r="I25" s="173">
        <f>SUM(I5:I24)</f>
        <v>27.12</v>
      </c>
      <c r="J25" s="173"/>
      <c r="K25" s="173"/>
      <c r="L25" s="173"/>
      <c r="M25" s="173">
        <f>SUM(M5:M24)</f>
        <v>56.57</v>
      </c>
      <c r="N25" s="173">
        <f>SUM(N5:N24)</f>
        <v>42.66</v>
      </c>
      <c r="O25" s="173">
        <f>SUM(O5:O24)</f>
        <v>82.96</v>
      </c>
      <c r="P25" s="470">
        <f>SUM(P5:P24)</f>
        <v>767.9</v>
      </c>
      <c r="Q25" s="173">
        <f>SUM(Q5:Q24)</f>
        <v>10.040000000000001</v>
      </c>
    </row>
    <row r="26" spans="1:17" ht="16.5" x14ac:dyDescent="0.25">
      <c r="A26" s="587" t="s">
        <v>23</v>
      </c>
      <c r="B26" s="588"/>
      <c r="C26" s="211"/>
      <c r="D26" s="17"/>
      <c r="E26" s="201"/>
      <c r="F26" s="201"/>
      <c r="G26" s="201"/>
      <c r="H26" s="201"/>
      <c r="I26" s="201" t="s">
        <v>10</v>
      </c>
      <c r="J26" s="201"/>
      <c r="K26" s="587" t="s">
        <v>23</v>
      </c>
      <c r="L26" s="588"/>
      <c r="M26" s="201"/>
      <c r="N26" s="201"/>
      <c r="O26" s="201"/>
      <c r="P26" s="201"/>
      <c r="Q26" s="201" t="s">
        <v>10</v>
      </c>
    </row>
    <row r="27" spans="1:17" ht="25.5" customHeight="1" x14ac:dyDescent="0.25">
      <c r="A27" s="530" t="s">
        <v>208</v>
      </c>
      <c r="B27" s="19" t="s">
        <v>209</v>
      </c>
      <c r="C27" s="20">
        <v>60</v>
      </c>
      <c r="D27" s="20">
        <v>120</v>
      </c>
      <c r="E27" s="117">
        <v>0.48</v>
      </c>
      <c r="F27" s="117">
        <v>0.06</v>
      </c>
      <c r="G27" s="117">
        <v>1.5</v>
      </c>
      <c r="H27" s="117">
        <v>8.4</v>
      </c>
      <c r="I27" s="377">
        <v>6</v>
      </c>
      <c r="J27" s="530" t="s">
        <v>432</v>
      </c>
      <c r="K27" s="19" t="s">
        <v>221</v>
      </c>
      <c r="L27" s="20" t="s">
        <v>228</v>
      </c>
      <c r="M27" s="377">
        <v>4.3499999999999996</v>
      </c>
      <c r="N27" s="377">
        <v>8.1300000000000008</v>
      </c>
      <c r="O27" s="377">
        <v>2</v>
      </c>
      <c r="P27" s="377">
        <v>74</v>
      </c>
      <c r="Q27" s="377">
        <v>2.2000000000000002</v>
      </c>
    </row>
    <row r="28" spans="1:17" ht="15.75" hidden="1" customHeight="1" x14ac:dyDescent="0.25">
      <c r="A28" s="535"/>
      <c r="B28" s="22" t="s">
        <v>13</v>
      </c>
      <c r="C28" s="58">
        <v>60</v>
      </c>
      <c r="D28" s="23">
        <v>136.80000000000001</v>
      </c>
      <c r="E28" s="58"/>
      <c r="F28" s="58"/>
      <c r="G28" s="58"/>
      <c r="H28" s="58"/>
      <c r="I28" s="58"/>
      <c r="J28" s="535"/>
      <c r="K28" s="22" t="s">
        <v>13</v>
      </c>
      <c r="L28" s="58">
        <v>100</v>
      </c>
      <c r="M28" s="58"/>
      <c r="N28" s="58"/>
      <c r="O28" s="58"/>
      <c r="P28" s="58"/>
      <c r="Q28" s="58"/>
    </row>
    <row r="29" spans="1:17" ht="36" customHeight="1" x14ac:dyDescent="0.25">
      <c r="A29" s="530" t="s">
        <v>263</v>
      </c>
      <c r="B29" s="19" t="s">
        <v>264</v>
      </c>
      <c r="C29" s="15" t="s">
        <v>266</v>
      </c>
      <c r="D29" s="9">
        <v>300</v>
      </c>
      <c r="E29" s="377">
        <v>2.16</v>
      </c>
      <c r="F29" s="377">
        <v>2.2799999999999998</v>
      </c>
      <c r="G29" s="377">
        <v>15.05</v>
      </c>
      <c r="H29" s="377">
        <v>89</v>
      </c>
      <c r="I29" s="377">
        <v>6.6</v>
      </c>
      <c r="J29" s="530" t="s">
        <v>263</v>
      </c>
      <c r="K29" s="19" t="s">
        <v>264</v>
      </c>
      <c r="L29" s="15" t="s">
        <v>265</v>
      </c>
      <c r="M29" s="377">
        <v>2.7</v>
      </c>
      <c r="N29" s="377">
        <v>2.85</v>
      </c>
      <c r="O29" s="377">
        <v>18.82</v>
      </c>
      <c r="P29" s="377">
        <v>111.25</v>
      </c>
      <c r="Q29" s="377">
        <v>8.25</v>
      </c>
    </row>
    <row r="30" spans="1:17" ht="15" hidden="1" customHeight="1" x14ac:dyDescent="0.25">
      <c r="A30" s="531"/>
      <c r="B30" s="28" t="s">
        <v>101</v>
      </c>
      <c r="C30" s="57">
        <v>8</v>
      </c>
      <c r="D30" s="262" t="e">
        <f>C30*D29/C29</f>
        <v>#VALUE!</v>
      </c>
      <c r="E30" s="144"/>
      <c r="F30" s="144"/>
      <c r="G30" s="144"/>
      <c r="H30" s="144"/>
      <c r="I30" s="144"/>
      <c r="J30" s="531"/>
      <c r="K30" s="28" t="s">
        <v>101</v>
      </c>
      <c r="L30" s="57">
        <v>10</v>
      </c>
      <c r="M30" s="90"/>
      <c r="N30" s="90"/>
      <c r="O30" s="90"/>
      <c r="P30" s="90"/>
      <c r="Q30" s="90"/>
    </row>
    <row r="31" spans="1:17" ht="15" hidden="1" customHeight="1" x14ac:dyDescent="0.25">
      <c r="A31" s="531"/>
      <c r="B31" s="28" t="s">
        <v>110</v>
      </c>
      <c r="C31" s="56">
        <v>80</v>
      </c>
      <c r="D31" s="262" t="e">
        <f>C31*#REF!/#REF!</f>
        <v>#REF!</v>
      </c>
      <c r="E31" s="144"/>
      <c r="F31" s="144"/>
      <c r="G31" s="144"/>
      <c r="H31" s="144"/>
      <c r="I31" s="144"/>
      <c r="J31" s="531"/>
      <c r="K31" s="28" t="s">
        <v>110</v>
      </c>
      <c r="L31" s="56">
        <v>100</v>
      </c>
      <c r="M31" s="90"/>
      <c r="N31" s="90"/>
      <c r="O31" s="90"/>
      <c r="P31" s="90"/>
      <c r="Q31" s="90"/>
    </row>
    <row r="32" spans="1:17" ht="15" hidden="1" customHeight="1" x14ac:dyDescent="0.25">
      <c r="A32" s="531"/>
      <c r="B32" s="28" t="s">
        <v>95</v>
      </c>
      <c r="C32" s="57">
        <v>8</v>
      </c>
      <c r="D32" s="465"/>
      <c r="E32" s="144"/>
      <c r="F32" s="144"/>
      <c r="G32" s="144"/>
      <c r="H32" s="144"/>
      <c r="I32" s="144"/>
      <c r="J32" s="531"/>
      <c r="K32" s="28" t="s">
        <v>95</v>
      </c>
      <c r="L32" s="57">
        <v>10</v>
      </c>
      <c r="M32" s="90"/>
      <c r="N32" s="90"/>
      <c r="O32" s="90"/>
      <c r="P32" s="90"/>
      <c r="Q32" s="90"/>
    </row>
    <row r="33" spans="1:17" ht="15" hidden="1" customHeight="1" x14ac:dyDescent="0.25">
      <c r="A33" s="531"/>
      <c r="B33" s="28" t="s">
        <v>96</v>
      </c>
      <c r="C33" s="57">
        <v>8</v>
      </c>
      <c r="D33" s="262">
        <v>140.30000000000001</v>
      </c>
      <c r="E33" s="90"/>
      <c r="F33" s="90"/>
      <c r="G33" s="90"/>
      <c r="H33" s="90"/>
      <c r="I33" s="90"/>
      <c r="J33" s="531"/>
      <c r="K33" s="28" t="s">
        <v>96</v>
      </c>
      <c r="L33" s="57">
        <v>10</v>
      </c>
      <c r="M33" s="90"/>
      <c r="N33" s="90"/>
      <c r="O33" s="90"/>
      <c r="P33" s="90"/>
      <c r="Q33" s="90"/>
    </row>
    <row r="34" spans="1:17" ht="15" hidden="1" customHeight="1" x14ac:dyDescent="0.25">
      <c r="A34" s="531"/>
      <c r="B34" s="28" t="s">
        <v>242</v>
      </c>
      <c r="C34" s="57">
        <v>28.56</v>
      </c>
      <c r="D34" s="262" t="e">
        <f>C34*D29/C29</f>
        <v>#VALUE!</v>
      </c>
      <c r="E34" s="90"/>
      <c r="F34" s="90"/>
      <c r="G34" s="90"/>
      <c r="H34" s="90"/>
      <c r="I34" s="90"/>
      <c r="J34" s="531"/>
      <c r="K34" s="28" t="s">
        <v>242</v>
      </c>
      <c r="L34" s="57">
        <v>35.700000000000003</v>
      </c>
      <c r="M34" s="90"/>
      <c r="N34" s="90"/>
      <c r="O34" s="90"/>
      <c r="P34" s="90"/>
      <c r="Q34" s="90"/>
    </row>
    <row r="35" spans="1:17" ht="15" hidden="1" customHeight="1" x14ac:dyDescent="0.25">
      <c r="A35" s="531"/>
      <c r="B35" s="22" t="s">
        <v>94</v>
      </c>
      <c r="C35" s="91">
        <v>2</v>
      </c>
      <c r="D35" s="319"/>
      <c r="E35" s="90"/>
      <c r="F35" s="90"/>
      <c r="G35" s="90"/>
      <c r="H35" s="90"/>
      <c r="I35" s="90"/>
      <c r="J35" s="531"/>
      <c r="K35" s="22" t="s">
        <v>94</v>
      </c>
      <c r="L35" s="91">
        <v>2.5</v>
      </c>
      <c r="M35" s="90"/>
      <c r="N35" s="90"/>
      <c r="O35" s="90"/>
      <c r="P35" s="90"/>
      <c r="Q35" s="90"/>
    </row>
    <row r="36" spans="1:17" ht="15" hidden="1" customHeight="1" x14ac:dyDescent="0.25">
      <c r="A36" s="531"/>
      <c r="B36" s="4" t="s">
        <v>148</v>
      </c>
      <c r="C36" s="465">
        <v>0.4</v>
      </c>
      <c r="D36" s="314"/>
      <c r="E36" s="90"/>
      <c r="F36" s="90"/>
      <c r="G36" s="90"/>
      <c r="H36" s="90"/>
      <c r="I36" s="90"/>
      <c r="J36" s="531"/>
      <c r="K36" s="4" t="s">
        <v>148</v>
      </c>
      <c r="L36" s="465">
        <v>0.5</v>
      </c>
      <c r="M36" s="90"/>
      <c r="N36" s="90"/>
      <c r="O36" s="90"/>
      <c r="P36" s="90"/>
      <c r="Q36" s="90"/>
    </row>
    <row r="37" spans="1:17" ht="21.95" customHeight="1" x14ac:dyDescent="0.25">
      <c r="A37" s="530" t="s">
        <v>238</v>
      </c>
      <c r="B37" s="19" t="s">
        <v>19</v>
      </c>
      <c r="C37" s="15">
        <v>200</v>
      </c>
      <c r="D37" s="262">
        <v>100</v>
      </c>
      <c r="E37" s="377">
        <v>23.6</v>
      </c>
      <c r="F37" s="377">
        <v>21.04</v>
      </c>
      <c r="G37" s="377">
        <v>15.04</v>
      </c>
      <c r="H37" s="377">
        <v>324.54000000000002</v>
      </c>
      <c r="I37" s="377">
        <v>6.9039999999999999</v>
      </c>
      <c r="J37" s="530" t="s">
        <v>431</v>
      </c>
      <c r="K37" s="19" t="s">
        <v>19</v>
      </c>
      <c r="L37" s="15">
        <v>280</v>
      </c>
      <c r="M37" s="377">
        <v>30</v>
      </c>
      <c r="N37" s="377">
        <v>29.45</v>
      </c>
      <c r="O37" s="377">
        <v>21</v>
      </c>
      <c r="P37" s="377">
        <v>482</v>
      </c>
      <c r="Q37" s="377">
        <v>9.66</v>
      </c>
    </row>
    <row r="38" spans="1:17" ht="36.75" hidden="1" customHeight="1" x14ac:dyDescent="0.25">
      <c r="A38" s="531"/>
      <c r="B38" s="22" t="s">
        <v>300</v>
      </c>
      <c r="C38" s="91">
        <v>100.9</v>
      </c>
      <c r="D38" s="23">
        <v>83</v>
      </c>
      <c r="E38" s="90"/>
      <c r="F38" s="90"/>
      <c r="G38" s="90"/>
      <c r="H38" s="90"/>
      <c r="I38" s="90"/>
      <c r="J38" s="531"/>
      <c r="K38" s="22" t="s">
        <v>300</v>
      </c>
      <c r="L38" s="70">
        <v>141.27000000000001</v>
      </c>
      <c r="M38" s="90"/>
      <c r="N38" s="90"/>
      <c r="O38" s="90"/>
      <c r="P38" s="90"/>
      <c r="Q38" s="90"/>
    </row>
    <row r="39" spans="1:17" hidden="1" x14ac:dyDescent="0.25">
      <c r="A39" s="531"/>
      <c r="B39" s="22" t="s">
        <v>98</v>
      </c>
      <c r="C39" s="91">
        <v>6.35</v>
      </c>
      <c r="D39" s="23">
        <v>11</v>
      </c>
      <c r="E39" s="58"/>
      <c r="F39" s="58"/>
      <c r="G39" s="58"/>
      <c r="H39" s="181"/>
      <c r="I39" s="181"/>
      <c r="J39" s="531"/>
      <c r="K39" s="22" t="s">
        <v>98</v>
      </c>
      <c r="L39" s="58">
        <v>8.9</v>
      </c>
      <c r="M39" s="58"/>
      <c r="N39" s="58"/>
      <c r="O39" s="58"/>
      <c r="P39" s="58"/>
      <c r="Q39" s="58"/>
    </row>
    <row r="40" spans="1:17" hidden="1" x14ac:dyDescent="0.25">
      <c r="A40" s="531"/>
      <c r="B40" s="22" t="s">
        <v>110</v>
      </c>
      <c r="C40" s="91">
        <v>103.57</v>
      </c>
      <c r="D40" s="23"/>
      <c r="E40" s="58"/>
      <c r="F40" s="58"/>
      <c r="G40" s="58"/>
      <c r="H40" s="181"/>
      <c r="I40" s="181"/>
      <c r="J40" s="531"/>
      <c r="K40" s="22" t="s">
        <v>110</v>
      </c>
      <c r="L40" s="58">
        <v>145</v>
      </c>
      <c r="M40" s="58"/>
      <c r="N40" s="58"/>
      <c r="O40" s="58"/>
      <c r="P40" s="58"/>
      <c r="Q40" s="58"/>
    </row>
    <row r="41" spans="1:17" hidden="1" x14ac:dyDescent="0.25">
      <c r="A41" s="531"/>
      <c r="B41" s="22" t="s">
        <v>96</v>
      </c>
      <c r="C41" s="91">
        <v>13.63</v>
      </c>
      <c r="D41" s="23">
        <v>18</v>
      </c>
      <c r="E41" s="58"/>
      <c r="F41" s="58"/>
      <c r="G41" s="58"/>
      <c r="H41" s="58"/>
      <c r="I41" s="58"/>
      <c r="J41" s="531"/>
      <c r="K41" s="22" t="s">
        <v>96</v>
      </c>
      <c r="L41" s="58">
        <v>19.09</v>
      </c>
      <c r="M41" s="58"/>
      <c r="N41" s="58"/>
      <c r="O41" s="58"/>
      <c r="P41" s="58"/>
      <c r="Q41" s="58"/>
    </row>
    <row r="42" spans="1:17" ht="12.75" hidden="1" customHeight="1" x14ac:dyDescent="0.25">
      <c r="A42" s="531"/>
      <c r="B42" s="22" t="s">
        <v>147</v>
      </c>
      <c r="C42" s="91">
        <v>2.54</v>
      </c>
      <c r="D42" s="23">
        <v>5</v>
      </c>
      <c r="E42" s="58"/>
      <c r="F42" s="58"/>
      <c r="G42" s="58"/>
      <c r="H42" s="58"/>
      <c r="I42" s="58"/>
      <c r="J42" s="531"/>
      <c r="K42" s="22" t="s">
        <v>147</v>
      </c>
      <c r="L42" s="58">
        <v>3.56</v>
      </c>
      <c r="M42" s="58"/>
      <c r="N42" s="58"/>
      <c r="O42" s="58"/>
      <c r="P42" s="58"/>
      <c r="Q42" s="58"/>
    </row>
    <row r="43" spans="1:17" hidden="1" x14ac:dyDescent="0.25">
      <c r="A43" s="530"/>
      <c r="B43" s="65"/>
      <c r="C43" s="23"/>
      <c r="D43" s="23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</row>
    <row r="44" spans="1:17" ht="18.75" hidden="1" customHeight="1" x14ac:dyDescent="0.25">
      <c r="A44" s="531"/>
      <c r="B44" s="92"/>
      <c r="C44" s="23"/>
      <c r="D44" s="23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spans="1:17" ht="15.75" hidden="1" customHeight="1" x14ac:dyDescent="0.25">
      <c r="A45" s="531"/>
      <c r="B45" s="92"/>
      <c r="C45" s="23"/>
      <c r="D45" s="23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</row>
    <row r="46" spans="1:17" ht="16.5" hidden="1" customHeight="1" x14ac:dyDescent="0.25">
      <c r="A46" s="531"/>
      <c r="B46" s="92"/>
      <c r="C46" s="23"/>
      <c r="D46" s="23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1:17" ht="14.25" hidden="1" customHeight="1" x14ac:dyDescent="0.25">
      <c r="A47" s="531"/>
      <c r="B47" s="92"/>
      <c r="C47" s="23"/>
      <c r="D47" s="23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spans="1:17" hidden="1" x14ac:dyDescent="0.25">
      <c r="A48" s="531"/>
      <c r="B48" s="26"/>
      <c r="C48" s="23"/>
      <c r="D48" s="23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</row>
    <row r="49" spans="1:17" hidden="1" x14ac:dyDescent="0.25">
      <c r="A49" s="535"/>
      <c r="B49" s="26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</row>
    <row r="50" spans="1:17" ht="26.25" hidden="1" customHeight="1" x14ac:dyDescent="0.25">
      <c r="A50" s="530"/>
      <c r="B50" s="19"/>
      <c r="C50" s="20"/>
      <c r="D50" s="20"/>
      <c r="E50" s="58"/>
      <c r="F50" s="58"/>
      <c r="G50" s="58"/>
      <c r="H50" s="90"/>
      <c r="I50" s="58"/>
      <c r="J50" s="58"/>
      <c r="K50" s="58"/>
      <c r="L50" s="58"/>
      <c r="M50" s="58"/>
      <c r="N50" s="58"/>
      <c r="O50" s="58"/>
      <c r="P50" s="90"/>
      <c r="Q50" s="58"/>
    </row>
    <row r="51" spans="1:17" hidden="1" x14ac:dyDescent="0.25">
      <c r="A51" s="531"/>
      <c r="B51" s="22"/>
      <c r="C51" s="27"/>
      <c r="D51" s="2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</row>
    <row r="52" spans="1:17" hidden="1" x14ac:dyDescent="0.25">
      <c r="A52" s="535"/>
      <c r="B52" s="22"/>
      <c r="C52" s="27"/>
      <c r="D52" s="2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</row>
    <row r="53" spans="1:17" ht="21.95" customHeight="1" x14ac:dyDescent="0.25">
      <c r="A53" s="532" t="s">
        <v>360</v>
      </c>
      <c r="B53" s="100" t="s">
        <v>210</v>
      </c>
      <c r="C53" s="20">
        <v>200</v>
      </c>
      <c r="D53" s="20">
        <v>200</v>
      </c>
      <c r="E53" s="117">
        <v>0.2</v>
      </c>
      <c r="F53" s="117">
        <v>0.1</v>
      </c>
      <c r="G53" s="117">
        <v>12.5</v>
      </c>
      <c r="H53" s="117">
        <v>51.6</v>
      </c>
      <c r="I53" s="117">
        <v>0.9</v>
      </c>
      <c r="J53" s="532" t="s">
        <v>402</v>
      </c>
      <c r="K53" s="100" t="s">
        <v>403</v>
      </c>
      <c r="L53" s="20">
        <v>200</v>
      </c>
      <c r="M53" s="377">
        <v>0.3</v>
      </c>
      <c r="N53" s="377">
        <v>0.2</v>
      </c>
      <c r="O53" s="377">
        <v>15.96</v>
      </c>
      <c r="P53" s="377">
        <v>66.7</v>
      </c>
      <c r="Q53" s="377">
        <v>3.3</v>
      </c>
    </row>
    <row r="54" spans="1:17" ht="26.25" hidden="1" customHeight="1" x14ac:dyDescent="0.25">
      <c r="A54" s="533"/>
      <c r="B54" s="93" t="s">
        <v>211</v>
      </c>
      <c r="C54" s="23">
        <v>25</v>
      </c>
      <c r="D54" s="23">
        <v>20</v>
      </c>
      <c r="E54" s="99"/>
      <c r="F54" s="99"/>
      <c r="G54" s="99"/>
      <c r="H54" s="58"/>
      <c r="I54" s="58"/>
      <c r="J54" s="533"/>
      <c r="K54" s="93" t="s">
        <v>378</v>
      </c>
      <c r="L54" s="23">
        <v>50</v>
      </c>
      <c r="M54" s="23"/>
      <c r="N54" s="99"/>
      <c r="O54" s="99"/>
      <c r="P54" s="99"/>
      <c r="Q54" s="58"/>
    </row>
    <row r="55" spans="1:17" ht="26.25" hidden="1" customHeight="1" x14ac:dyDescent="0.25">
      <c r="A55" s="533"/>
      <c r="B55" s="93"/>
      <c r="C55" s="23"/>
      <c r="D55" s="23"/>
      <c r="E55" s="99"/>
      <c r="F55" s="99"/>
      <c r="G55" s="99"/>
      <c r="H55" s="58"/>
      <c r="I55" s="58"/>
      <c r="J55" s="533"/>
      <c r="K55" s="93" t="s">
        <v>278</v>
      </c>
      <c r="L55" s="23">
        <v>7</v>
      </c>
      <c r="M55" s="23"/>
      <c r="N55" s="99"/>
      <c r="O55" s="99"/>
      <c r="P55" s="99"/>
      <c r="Q55" s="58"/>
    </row>
    <row r="56" spans="1:17" ht="15.75" hidden="1" customHeight="1" x14ac:dyDescent="0.25">
      <c r="A56" s="534"/>
      <c r="B56" s="93" t="s">
        <v>151</v>
      </c>
      <c r="C56" s="23">
        <v>10</v>
      </c>
      <c r="D56" s="23">
        <v>20</v>
      </c>
      <c r="E56" s="99"/>
      <c r="F56" s="99"/>
      <c r="G56" s="99"/>
      <c r="H56" s="58"/>
      <c r="I56" s="58"/>
      <c r="J56" s="534"/>
      <c r="K56" s="93" t="s">
        <v>151</v>
      </c>
      <c r="L56" s="23">
        <v>10</v>
      </c>
      <c r="M56" s="23"/>
      <c r="N56" s="99"/>
      <c r="O56" s="99"/>
      <c r="P56" s="99"/>
      <c r="Q56" s="58"/>
    </row>
    <row r="57" spans="1:17" ht="24" customHeight="1" x14ac:dyDescent="0.25">
      <c r="A57" s="466" t="s">
        <v>295</v>
      </c>
      <c r="B57" s="19" t="s">
        <v>15</v>
      </c>
      <c r="C57" s="72">
        <v>70</v>
      </c>
      <c r="D57" s="20">
        <v>80</v>
      </c>
      <c r="E57" s="377">
        <v>2.94</v>
      </c>
      <c r="F57" s="377">
        <v>0.42</v>
      </c>
      <c r="G57" s="377">
        <v>20.58</v>
      </c>
      <c r="H57" s="377">
        <v>123</v>
      </c>
      <c r="I57" s="377">
        <v>0</v>
      </c>
      <c r="J57" s="466" t="s">
        <v>295</v>
      </c>
      <c r="K57" s="19" t="s">
        <v>15</v>
      </c>
      <c r="L57" s="72">
        <v>100</v>
      </c>
      <c r="M57" s="377">
        <v>4.4800000000000004</v>
      </c>
      <c r="N57" s="377">
        <v>0.64</v>
      </c>
      <c r="O57" s="377">
        <v>31.36</v>
      </c>
      <c r="P57" s="377">
        <v>188</v>
      </c>
      <c r="Q57" s="377">
        <v>0</v>
      </c>
    </row>
    <row r="58" spans="1:17" ht="24" customHeight="1" x14ac:dyDescent="0.25">
      <c r="A58" s="466" t="s">
        <v>296</v>
      </c>
      <c r="B58" s="19" t="s">
        <v>7</v>
      </c>
      <c r="C58" s="15">
        <v>60</v>
      </c>
      <c r="D58" s="20">
        <v>40</v>
      </c>
      <c r="E58" s="377">
        <v>1.84</v>
      </c>
      <c r="F58" s="377">
        <v>0.48</v>
      </c>
      <c r="G58" s="377">
        <v>13.36</v>
      </c>
      <c r="H58" s="377">
        <v>69.900000000000006</v>
      </c>
      <c r="I58" s="377">
        <v>0</v>
      </c>
      <c r="J58" s="466" t="s">
        <v>296</v>
      </c>
      <c r="K58" s="19" t="s">
        <v>7</v>
      </c>
      <c r="L58" s="15">
        <v>80</v>
      </c>
      <c r="M58" s="377">
        <v>1.84</v>
      </c>
      <c r="N58" s="377">
        <f>1.2*L58/100</f>
        <v>0.96</v>
      </c>
      <c r="O58" s="377">
        <f>33.4*L58/100</f>
        <v>26.72</v>
      </c>
      <c r="P58" s="377">
        <f>174*L58/100</f>
        <v>139.19999999999999</v>
      </c>
      <c r="Q58" s="377">
        <v>0</v>
      </c>
    </row>
    <row r="59" spans="1:17" ht="15.75" x14ac:dyDescent="0.25">
      <c r="A59" s="88"/>
      <c r="B59" s="386" t="s">
        <v>27</v>
      </c>
      <c r="C59" s="461"/>
      <c r="D59" s="469"/>
      <c r="E59" s="173">
        <f>SUM(E27:E58)</f>
        <v>31.220000000000002</v>
      </c>
      <c r="F59" s="173">
        <f>SUM(F27:F58)</f>
        <v>24.380000000000003</v>
      </c>
      <c r="G59" s="173">
        <f>SUM(G27:G58)</f>
        <v>78.03</v>
      </c>
      <c r="H59" s="173">
        <f>SUM(H27:H58)</f>
        <v>666.44</v>
      </c>
      <c r="I59" s="173">
        <f>SUM(I27:I58)</f>
        <v>20.403999999999996</v>
      </c>
      <c r="J59" s="173"/>
      <c r="K59" s="173"/>
      <c r="L59" s="173"/>
      <c r="M59" s="173">
        <f>SUM(M27:M58)</f>
        <v>43.67</v>
      </c>
      <c r="N59" s="173">
        <f>SUM(N27:N58)</f>
        <v>42.230000000000004</v>
      </c>
      <c r="O59" s="173">
        <f>SUM(O27:O58)</f>
        <v>115.86</v>
      </c>
      <c r="P59" s="173">
        <f>SUM(P27:P58)</f>
        <v>1061.1500000000001</v>
      </c>
      <c r="Q59" s="173">
        <f>SUM(Q27:Q58)</f>
        <v>23.41</v>
      </c>
    </row>
    <row r="60" spans="1:17" x14ac:dyDescent="0.25">
      <c r="A60" s="608" t="s">
        <v>11</v>
      </c>
      <c r="B60" s="619"/>
      <c r="C60" s="231"/>
      <c r="D60" s="228"/>
      <c r="E60" s="227"/>
      <c r="F60" s="227"/>
      <c r="G60" s="227"/>
      <c r="H60" s="227"/>
      <c r="I60" s="227"/>
      <c r="J60" s="227"/>
      <c r="K60" s="227"/>
      <c r="L60" s="227"/>
      <c r="M60" s="201"/>
      <c r="N60" s="201"/>
      <c r="O60" s="201"/>
      <c r="P60" s="201"/>
      <c r="Q60" s="201"/>
    </row>
    <row r="61" spans="1:17" ht="21.95" hidden="1" customHeight="1" x14ac:dyDescent="0.25">
      <c r="A61" s="525" t="s">
        <v>283</v>
      </c>
      <c r="B61" s="274" t="s">
        <v>274</v>
      </c>
      <c r="C61" s="397">
        <v>200</v>
      </c>
      <c r="D61" s="398"/>
      <c r="E61" s="382">
        <v>0.5</v>
      </c>
      <c r="F61" s="382">
        <v>0.1</v>
      </c>
      <c r="G61" s="382">
        <v>10.1</v>
      </c>
      <c r="H61" s="382">
        <v>46</v>
      </c>
      <c r="I61" s="278">
        <v>2</v>
      </c>
      <c r="J61" s="58"/>
      <c r="K61" s="58"/>
      <c r="L61" s="58"/>
      <c r="M61" s="58"/>
      <c r="N61" s="58"/>
      <c r="O61" s="58"/>
      <c r="P61" s="58"/>
      <c r="Q61" s="58"/>
    </row>
    <row r="62" spans="1:17" ht="15.75" hidden="1" customHeight="1" x14ac:dyDescent="0.25">
      <c r="A62" s="526"/>
      <c r="B62" s="273" t="s">
        <v>275</v>
      </c>
      <c r="C62" s="140">
        <v>200</v>
      </c>
      <c r="D62" s="465"/>
      <c r="E62" s="43"/>
      <c r="F62" s="59"/>
      <c r="G62" s="59"/>
      <c r="H62" s="178"/>
      <c r="I62" s="59"/>
      <c r="J62" s="59"/>
      <c r="K62" s="59"/>
      <c r="L62" s="59"/>
      <c r="M62" s="59"/>
      <c r="N62" s="59"/>
      <c r="O62" s="59"/>
      <c r="P62" s="178"/>
      <c r="Q62" s="59"/>
    </row>
    <row r="63" spans="1:17" ht="20.25" hidden="1" customHeight="1" x14ac:dyDescent="0.25">
      <c r="A63" s="530" t="s">
        <v>246</v>
      </c>
      <c r="B63" s="94" t="s">
        <v>361</v>
      </c>
      <c r="C63" s="29">
        <v>115</v>
      </c>
      <c r="D63" s="58">
        <v>8.5</v>
      </c>
      <c r="E63" s="377">
        <v>11.9</v>
      </c>
      <c r="F63" s="377">
        <v>12.2</v>
      </c>
      <c r="G63" s="377">
        <v>71.8</v>
      </c>
      <c r="H63" s="377">
        <v>345</v>
      </c>
      <c r="I63" s="377">
        <v>1.5</v>
      </c>
      <c r="J63" s="58"/>
      <c r="K63" s="58"/>
      <c r="L63" s="58"/>
      <c r="M63" s="58"/>
      <c r="N63" s="58"/>
      <c r="O63" s="58"/>
      <c r="P63" s="58"/>
      <c r="Q63" s="58"/>
    </row>
    <row r="64" spans="1:17" ht="15" hidden="1" customHeight="1" x14ac:dyDescent="0.25">
      <c r="A64" s="531"/>
      <c r="B64" s="93" t="s">
        <v>99</v>
      </c>
      <c r="C64" s="59">
        <v>56.66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17" ht="15" hidden="1" customHeight="1" x14ac:dyDescent="0.25">
      <c r="A65" s="531"/>
      <c r="B65" s="93" t="s">
        <v>230</v>
      </c>
      <c r="C65" s="59">
        <v>2.66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</row>
    <row r="66" spans="1:17" ht="15" hidden="1" customHeight="1" x14ac:dyDescent="0.25">
      <c r="A66" s="531"/>
      <c r="B66" s="93" t="s">
        <v>97</v>
      </c>
      <c r="C66" s="59">
        <v>56.66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</row>
    <row r="67" spans="1:17" ht="15" hidden="1" customHeight="1" x14ac:dyDescent="0.25">
      <c r="A67" s="531"/>
      <c r="B67" s="93" t="s">
        <v>268</v>
      </c>
      <c r="C67" s="59">
        <v>1.66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17" ht="15" hidden="1" customHeight="1" x14ac:dyDescent="0.25">
      <c r="A68" s="531"/>
      <c r="B68" s="93" t="s">
        <v>90</v>
      </c>
      <c r="C68" s="67">
        <v>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17" ht="15" hidden="1" customHeight="1" x14ac:dyDescent="0.25">
      <c r="A69" s="531"/>
      <c r="B69" s="93" t="s">
        <v>94</v>
      </c>
      <c r="C69" s="67">
        <v>6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</row>
    <row r="70" spans="1:17" ht="15" hidden="1" customHeight="1" x14ac:dyDescent="0.25">
      <c r="A70" s="535"/>
      <c r="B70" s="93" t="s">
        <v>100</v>
      </c>
      <c r="C70" s="67">
        <v>15.2</v>
      </c>
      <c r="D70" s="2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</row>
    <row r="71" spans="1:17" ht="15.75" hidden="1" x14ac:dyDescent="0.25">
      <c r="A71" s="88"/>
      <c r="B71" s="386" t="s">
        <v>27</v>
      </c>
      <c r="C71" s="461"/>
      <c r="D71" s="469"/>
      <c r="E71" s="173">
        <f>SUM(E61:E63)</f>
        <v>12.4</v>
      </c>
      <c r="F71" s="173">
        <f>SUM(F61:F63)</f>
        <v>12.299999999999999</v>
      </c>
      <c r="G71" s="173">
        <f>SUM(G61:G63)</f>
        <v>81.899999999999991</v>
      </c>
      <c r="H71" s="173">
        <f>SUM(H61:H63)</f>
        <v>391</v>
      </c>
      <c r="I71" s="173">
        <f>SUM(I61:I63)</f>
        <v>3.5</v>
      </c>
      <c r="J71" s="173"/>
      <c r="K71" s="173"/>
      <c r="L71" s="173"/>
      <c r="M71" s="173">
        <f>SUM(M63:M70)</f>
        <v>0</v>
      </c>
      <c r="N71" s="173">
        <f>SUM(N63:N70)</f>
        <v>0</v>
      </c>
      <c r="O71" s="173">
        <f>SUM(O63:O70)</f>
        <v>0</v>
      </c>
      <c r="P71" s="470">
        <f>SUM(P61:P70)</f>
        <v>0</v>
      </c>
      <c r="Q71" s="173">
        <f>SUM(Q63:Q70)</f>
        <v>0</v>
      </c>
    </row>
    <row r="72" spans="1:17" ht="0.75" customHeight="1" x14ac:dyDescent="0.25">
      <c r="A72" s="589"/>
      <c r="B72" s="590"/>
      <c r="C72" s="211"/>
      <c r="D72" s="212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</row>
    <row r="73" spans="1:17" ht="20.25" hidden="1" customHeight="1" x14ac:dyDescent="0.25">
      <c r="A73" s="125"/>
      <c r="B73" s="211"/>
      <c r="C73" s="211"/>
      <c r="D73" s="212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</row>
    <row r="74" spans="1:17" ht="15.75" hidden="1" customHeight="1" x14ac:dyDescent="0.25">
      <c r="A74" s="125"/>
      <c r="B74" s="211"/>
      <c r="C74" s="211"/>
      <c r="D74" s="212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</row>
    <row r="75" spans="1:17" ht="16.5" hidden="1" customHeight="1" x14ac:dyDescent="0.25">
      <c r="A75" s="125"/>
      <c r="B75" s="211"/>
      <c r="C75" s="211"/>
      <c r="D75" s="212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</row>
    <row r="76" spans="1:17" hidden="1" x14ac:dyDescent="0.25">
      <c r="A76" s="620"/>
      <c r="B76" s="211"/>
      <c r="C76" s="232"/>
      <c r="D76" s="233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1:17" ht="15" hidden="1" customHeight="1" x14ac:dyDescent="0.25">
      <c r="A77" s="621"/>
      <c r="B77" s="235"/>
      <c r="C77" s="236"/>
      <c r="D77" s="23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</row>
    <row r="78" spans="1:17" ht="15.75" hidden="1" customHeight="1" x14ac:dyDescent="0.25">
      <c r="A78" s="621"/>
      <c r="B78" s="235"/>
      <c r="C78" s="236"/>
      <c r="D78" s="23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</row>
    <row r="79" spans="1:17" ht="15.75" hidden="1" customHeight="1" x14ac:dyDescent="0.25">
      <c r="A79" s="621"/>
      <c r="B79" s="94"/>
      <c r="C79" s="27"/>
      <c r="D79" s="27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</row>
    <row r="80" spans="1:17" ht="15.75" hidden="1" customHeight="1" x14ac:dyDescent="0.25">
      <c r="A80" s="622"/>
      <c r="B80" s="93"/>
      <c r="C80" s="27"/>
      <c r="D80" s="27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</row>
    <row r="81" spans="1:17" ht="15.75" hidden="1" customHeight="1" x14ac:dyDescent="0.25">
      <c r="A81" s="120"/>
      <c r="B81" s="65"/>
      <c r="C81" s="15"/>
      <c r="D81" s="29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</row>
    <row r="82" spans="1:17" ht="36" hidden="1" customHeight="1" x14ac:dyDescent="0.25">
      <c r="A82" s="190"/>
      <c r="B82" s="92"/>
      <c r="C82" s="68"/>
      <c r="D82" s="74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</row>
    <row r="83" spans="1:17" ht="18.75" hidden="1" customHeight="1" x14ac:dyDescent="0.25">
      <c r="A83" s="137"/>
      <c r="B83" s="26"/>
      <c r="C83" s="68"/>
      <c r="D83" s="74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</row>
    <row r="84" spans="1:17" ht="15.75" hidden="1" customHeight="1" x14ac:dyDescent="0.25">
      <c r="A84" s="137"/>
      <c r="B84" s="26"/>
      <c r="C84" s="68"/>
      <c r="D84" s="74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</row>
    <row r="85" spans="1:17" ht="15.75" hidden="1" customHeight="1" x14ac:dyDescent="0.25">
      <c r="A85" s="137"/>
      <c r="B85" s="26"/>
      <c r="C85" s="68"/>
      <c r="D85" s="74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</row>
    <row r="86" spans="1:17" hidden="1" x14ac:dyDescent="0.25">
      <c r="A86" s="137"/>
      <c r="B86" s="26"/>
      <c r="C86" s="68"/>
      <c r="D86" s="74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</row>
    <row r="87" spans="1:17" hidden="1" x14ac:dyDescent="0.25">
      <c r="A87" s="137"/>
      <c r="B87" s="26"/>
      <c r="C87" s="68"/>
      <c r="D87" s="74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</row>
    <row r="88" spans="1:17" hidden="1" x14ac:dyDescent="0.25">
      <c r="A88" s="137"/>
      <c r="B88" s="26"/>
      <c r="C88" s="68"/>
      <c r="D88" s="74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</row>
    <row r="89" spans="1:17" hidden="1" x14ac:dyDescent="0.25">
      <c r="A89" s="146"/>
      <c r="B89" s="19"/>
      <c r="C89" s="29"/>
      <c r="D89" s="29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</row>
    <row r="90" spans="1:17" hidden="1" x14ac:dyDescent="0.25">
      <c r="A90" s="57"/>
      <c r="B90" s="19"/>
      <c r="C90" s="15"/>
      <c r="D90" s="20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</row>
    <row r="91" spans="1:17" ht="21.75" hidden="1" customHeight="1" x14ac:dyDescent="0.25">
      <c r="A91" s="57"/>
      <c r="B91" s="19"/>
      <c r="C91" s="15"/>
      <c r="D91" s="20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</row>
    <row r="92" spans="1:17" hidden="1" x14ac:dyDescent="0.25">
      <c r="A92" s="88"/>
      <c r="B92" s="81"/>
      <c r="C92" s="87"/>
      <c r="D92" s="195"/>
      <c r="E92" s="179"/>
      <c r="F92" s="179"/>
      <c r="G92" s="179"/>
      <c r="H92" s="185"/>
      <c r="I92" s="179"/>
      <c r="J92" s="179"/>
      <c r="K92" s="179"/>
      <c r="L92" s="179"/>
      <c r="M92" s="179"/>
      <c r="N92" s="179"/>
      <c r="O92" s="179"/>
      <c r="P92" s="185"/>
      <c r="Q92" s="179"/>
    </row>
    <row r="93" spans="1:17" hidden="1" x14ac:dyDescent="0.25">
      <c r="A93" s="608"/>
      <c r="B93" s="619"/>
      <c r="C93" s="231"/>
      <c r="D93" s="228"/>
      <c r="E93" s="227"/>
      <c r="F93" s="227"/>
      <c r="G93" s="227"/>
      <c r="H93" s="227"/>
      <c r="I93" s="227"/>
      <c r="J93" s="227"/>
      <c r="K93" s="227"/>
      <c r="L93" s="227"/>
      <c r="M93" s="201"/>
      <c r="N93" s="201"/>
      <c r="O93" s="201"/>
      <c r="P93" s="201"/>
      <c r="Q93" s="201"/>
    </row>
    <row r="94" spans="1:17" hidden="1" x14ac:dyDescent="0.25">
      <c r="A94" s="120"/>
      <c r="B94" s="95"/>
      <c r="C94" s="29"/>
      <c r="D94" s="29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</row>
    <row r="95" spans="1:17" hidden="1" x14ac:dyDescent="0.25">
      <c r="A95" s="121"/>
      <c r="B95" s="96"/>
      <c r="C95" s="67"/>
      <c r="D95" s="67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</row>
    <row r="96" spans="1:17" ht="29.25" hidden="1" customHeight="1" x14ac:dyDescent="0.25">
      <c r="A96" s="146"/>
      <c r="B96" s="44"/>
      <c r="C96" s="77"/>
      <c r="D96" s="77"/>
      <c r="E96" s="90"/>
      <c r="F96" s="90"/>
      <c r="G96" s="90"/>
      <c r="H96" s="90"/>
      <c r="I96" s="111"/>
      <c r="J96" s="111"/>
      <c r="K96" s="111"/>
      <c r="L96" s="111"/>
      <c r="M96" s="90"/>
      <c r="N96" s="90"/>
      <c r="O96" s="90"/>
      <c r="P96" s="90"/>
      <c r="Q96" s="111"/>
    </row>
    <row r="97" spans="1:17" ht="14.25" hidden="1" customHeight="1" x14ac:dyDescent="0.25">
      <c r="A97" s="38"/>
      <c r="B97" s="81" t="s">
        <v>27</v>
      </c>
      <c r="C97" s="87"/>
      <c r="D97" s="195"/>
      <c r="E97" s="103">
        <f t="shared" ref="E97:Q97" si="0">SUM(E94:E96)</f>
        <v>0</v>
      </c>
      <c r="F97" s="103">
        <f t="shared" si="0"/>
        <v>0</v>
      </c>
      <c r="G97" s="103">
        <f t="shared" si="0"/>
        <v>0</v>
      </c>
      <c r="H97" s="110">
        <f t="shared" si="0"/>
        <v>0</v>
      </c>
      <c r="I97" s="103">
        <f t="shared" si="0"/>
        <v>0</v>
      </c>
      <c r="J97" s="103"/>
      <c r="K97" s="103"/>
      <c r="L97" s="103"/>
      <c r="M97" s="103">
        <f t="shared" si="0"/>
        <v>0</v>
      </c>
      <c r="N97" s="103">
        <f t="shared" si="0"/>
        <v>0</v>
      </c>
      <c r="O97" s="103">
        <f t="shared" si="0"/>
        <v>0</v>
      </c>
      <c r="P97" s="110">
        <f t="shared" si="0"/>
        <v>0</v>
      </c>
      <c r="Q97" s="103">
        <f t="shared" si="0"/>
        <v>0</v>
      </c>
    </row>
    <row r="98" spans="1:17" ht="8.25" customHeight="1" x14ac:dyDescent="0.25">
      <c r="A98" s="88"/>
      <c r="B98" s="25"/>
      <c r="C98" s="22"/>
      <c r="D98" s="17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</row>
    <row r="99" spans="1:17" ht="15.75" x14ac:dyDescent="0.25">
      <c r="A99" s="266"/>
      <c r="B99" s="400" t="s">
        <v>41</v>
      </c>
      <c r="C99" s="478"/>
      <c r="D99" s="468"/>
      <c r="E99" s="362">
        <f>E97+E92+E71+E59+E25</f>
        <v>58.960000000000008</v>
      </c>
      <c r="F99" s="362">
        <f>F97+F92+F71+F59+F25</f>
        <v>56</v>
      </c>
      <c r="G99" s="362">
        <f>G97+G92+G71+G59+G25</f>
        <v>244.15</v>
      </c>
      <c r="H99" s="362">
        <f>H97+H92+H71+H59+H25</f>
        <v>1644.94</v>
      </c>
      <c r="I99" s="362">
        <f>I97+I92+I71+I59+I25</f>
        <v>51.024000000000001</v>
      </c>
      <c r="J99" s="362"/>
      <c r="K99" s="400" t="s">
        <v>40</v>
      </c>
      <c r="L99" s="362"/>
      <c r="M99" s="362">
        <f>M97+M92+M71+M59+M25</f>
        <v>100.24000000000001</v>
      </c>
      <c r="N99" s="362">
        <f>N97+N92+N71+N59+N25</f>
        <v>84.89</v>
      </c>
      <c r="O99" s="362">
        <f>O97+O92+O71+O59+O25</f>
        <v>198.82</v>
      </c>
      <c r="P99" s="362">
        <f>P97+P92+P71+P59+P25</f>
        <v>1829.0500000000002</v>
      </c>
      <c r="Q99" s="362">
        <f>Q97+Q92+Q71+Q59+Q25</f>
        <v>33.450000000000003</v>
      </c>
    </row>
  </sheetData>
  <mergeCells count="32">
    <mergeCell ref="K26:L26"/>
    <mergeCell ref="A61:A62"/>
    <mergeCell ref="A60:B60"/>
    <mergeCell ref="A72:B72"/>
    <mergeCell ref="A93:B93"/>
    <mergeCell ref="A76:A80"/>
    <mergeCell ref="A63:A70"/>
    <mergeCell ref="A26:B26"/>
    <mergeCell ref="A27:A28"/>
    <mergeCell ref="A29:A36"/>
    <mergeCell ref="J27:J28"/>
    <mergeCell ref="J29:J36"/>
    <mergeCell ref="J37:J42"/>
    <mergeCell ref="J53:J56"/>
    <mergeCell ref="A53:A56"/>
    <mergeCell ref="A50:A52"/>
    <mergeCell ref="M1:Q1"/>
    <mergeCell ref="E1:I1"/>
    <mergeCell ref="A2:A3"/>
    <mergeCell ref="A4:B4"/>
    <mergeCell ref="J2:J3"/>
    <mergeCell ref="J4:K4"/>
    <mergeCell ref="A37:A42"/>
    <mergeCell ref="A43:A49"/>
    <mergeCell ref="J5:J8"/>
    <mergeCell ref="J9:J19"/>
    <mergeCell ref="J20:J23"/>
    <mergeCell ref="A9:A10"/>
    <mergeCell ref="A16:A19"/>
    <mergeCell ref="A11:A15"/>
    <mergeCell ref="A20:A21"/>
    <mergeCell ref="A5:A8"/>
  </mergeCells>
  <pageMargins left="0.39370078740157483" right="0" top="0.39370078740157483" bottom="0" header="0" footer="0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первый</vt:lpstr>
      <vt:lpstr>второй</vt:lpstr>
      <vt:lpstr>третий</vt:lpstr>
      <vt:lpstr>четвёртый</vt:lpstr>
      <vt:lpstr>пятый</vt:lpstr>
      <vt:lpstr>шестой</vt:lpstr>
      <vt:lpstr>седьмой</vt:lpstr>
      <vt:lpstr>восьмой</vt:lpstr>
      <vt:lpstr>девятый</vt:lpstr>
      <vt:lpstr>одиннадцатый</vt:lpstr>
      <vt:lpstr>десятый</vt:lpstr>
      <vt:lpstr>двенадцатый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2024-08-27T09:47:31Z</dcterms:modified>
</cp:coreProperties>
</file>